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3\CG2P\R5 CG2P 12\"/>
    </mc:Choice>
  </mc:AlternateContent>
  <xr:revisionPtr revIDLastSave="3" documentId="8_{BA8D5246-1455-40D4-A371-8E1A0B6121D5}" xr6:coauthVersionLast="36" xr6:coauthVersionMax="36" xr10:uidLastSave="{501D85C5-BB53-4CA8-8E39-A159A3F6811D}"/>
  <bookViews>
    <workbookView xWindow="31356" yWindow="2388" windowWidth="21600" windowHeight="11388" xr2:uid="{9C2933D8-D692-4FB1-AACF-2302B9B8798B}"/>
  </bookViews>
  <sheets>
    <sheet name="Corrigé exo1" sheetId="5" r:id="rId1"/>
    <sheet name="Feuil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5" l="1"/>
  <c r="B19" i="5" l="1"/>
  <c r="F13" i="5"/>
  <c r="F12" i="5"/>
  <c r="F14" i="5"/>
  <c r="F8" i="5"/>
  <c r="F18" i="5" s="1"/>
  <c r="B15" i="5"/>
  <c r="B14" i="5"/>
  <c r="B13" i="5"/>
  <c r="B16" i="5" l="1"/>
  <c r="B17" i="5" s="1"/>
  <c r="B18" i="5" s="1"/>
  <c r="B20" i="5" s="1"/>
  <c r="B24" i="5" s="1"/>
  <c r="F15" i="5"/>
  <c r="F16" i="5" s="1"/>
  <c r="F17" i="5" s="1"/>
  <c r="F19" i="5" s="1"/>
  <c r="B26" i="5" l="1"/>
</calcChain>
</file>

<file path=xl/sharedStrings.xml><?xml version="1.0" encoding="utf-8"?>
<sst xmlns="http://schemas.openxmlformats.org/spreadsheetml/2006/main" count="57" uniqueCount="26">
  <si>
    <t>Janvier</t>
  </si>
  <si>
    <t>Coût de fabrication</t>
  </si>
  <si>
    <t>Rupture</t>
  </si>
  <si>
    <t>Stock moyen</t>
  </si>
  <si>
    <t>Coût du stockage</t>
  </si>
  <si>
    <t>CA</t>
  </si>
  <si>
    <t>Production</t>
  </si>
  <si>
    <t>Coût de fabrication (hors lancement et stockage)</t>
  </si>
  <si>
    <t>Bénéfice</t>
  </si>
  <si>
    <t>Coût du lancement d'un lot</t>
  </si>
  <si>
    <t xml:space="preserve">JAT </t>
  </si>
  <si>
    <t>Coût de stockage</t>
  </si>
  <si>
    <t>Ventes</t>
  </si>
  <si>
    <t>PILOTAGE EN MRP</t>
  </si>
  <si>
    <t>Coût du lancement des lots</t>
  </si>
  <si>
    <t>Coût de revient des 55000 produits fabriqués</t>
  </si>
  <si>
    <t>Coût de revient unitaire</t>
  </si>
  <si>
    <t>Coût de revient des 52000 produits vendus</t>
  </si>
  <si>
    <t>Bénéfice avant prise en compte du stock final</t>
  </si>
  <si>
    <t>Bénéfice avec stock</t>
  </si>
  <si>
    <t>4 lancements au début de la semaine</t>
  </si>
  <si>
    <t xml:space="preserve">20 lancements </t>
  </si>
  <si>
    <t>Coût de revient des 50000 produits fabriqués</t>
  </si>
  <si>
    <t>Coût de revient des 50000 produits vendus</t>
  </si>
  <si>
    <t>Variation de stock de PF (3000-2800) * 35</t>
  </si>
  <si>
    <t>CA   52000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</si>
</sst>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164" fontId="0" fillId="0" borderId="0" xfId="1" applyNumberFormat="1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8" fontId="0" fillId="0" borderId="0" xfId="0" applyNumberFormat="1"/>
    <xf numFmtId="8" fontId="0" fillId="0" borderId="1" xfId="0" applyNumberFormat="1" applyBorder="1"/>
    <xf numFmtId="164" fontId="0" fillId="0" borderId="1" xfId="1" applyNumberFormat="1" applyFont="1" applyBorder="1"/>
    <xf numFmtId="44" fontId="0" fillId="0" borderId="0" xfId="0" applyNumberFormat="1"/>
    <xf numFmtId="164" fontId="0" fillId="0" borderId="1" xfId="0" applyNumberFormat="1" applyBorder="1"/>
    <xf numFmtId="0" fontId="0" fillId="0" borderId="1" xfId="1" applyNumberFormat="1" applyFont="1" applyBorder="1"/>
    <xf numFmtId="44" fontId="2" fillId="0" borderId="1" xfId="0" applyNumberFormat="1" applyFont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1" applyNumberFormat="1" applyFont="1" applyBorder="1"/>
    <xf numFmtId="8" fontId="5" fillId="0" borderId="1" xfId="0" applyNumberFormat="1" applyFont="1" applyBorder="1"/>
    <xf numFmtId="44" fontId="5" fillId="0" borderId="1" xfId="1" applyFont="1" applyBorder="1"/>
    <xf numFmtId="44" fontId="3" fillId="0" borderId="1" xfId="0" applyNumberFormat="1" applyFont="1" applyBorder="1"/>
    <xf numFmtId="0" fontId="3" fillId="0" borderId="1" xfId="0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6CD3-9200-46A0-87F0-648F480822F1}">
  <dimension ref="A1:H30"/>
  <sheetViews>
    <sheetView showGridLines="0" tabSelected="1" topLeftCell="A11" zoomScale="140" zoomScaleNormal="140" workbookViewId="0">
      <selection activeCell="B26" sqref="B26"/>
    </sheetView>
  </sheetViews>
  <sheetFormatPr baseColWidth="10" defaultRowHeight="14.4" x14ac:dyDescent="0.3"/>
  <cols>
    <col min="1" max="1" width="44.6640625" bestFit="1" customWidth="1"/>
    <col min="2" max="2" width="16.21875" bestFit="1" customWidth="1"/>
    <col min="4" max="4" width="4.21875" customWidth="1"/>
    <col min="5" max="5" width="37.77734375" customWidth="1"/>
    <col min="6" max="6" width="23.88671875" customWidth="1"/>
    <col min="7" max="7" width="18" bestFit="1" customWidth="1"/>
  </cols>
  <sheetData>
    <row r="1" spans="1:7" x14ac:dyDescent="0.3">
      <c r="A1" s="17" t="s">
        <v>13</v>
      </c>
      <c r="B1" s="17"/>
      <c r="E1" s="16" t="s">
        <v>10</v>
      </c>
      <c r="F1" s="16"/>
    </row>
    <row r="3" spans="1:7" x14ac:dyDescent="0.3">
      <c r="A3" s="4" t="s">
        <v>11</v>
      </c>
      <c r="B3" s="5">
        <v>20</v>
      </c>
      <c r="E3" s="19"/>
      <c r="F3" s="23"/>
      <c r="G3" s="18"/>
    </row>
    <row r="4" spans="1:7" x14ac:dyDescent="0.3">
      <c r="A4" s="4" t="s">
        <v>1</v>
      </c>
      <c r="B4" s="5">
        <v>50</v>
      </c>
      <c r="E4" s="19" t="s">
        <v>1</v>
      </c>
      <c r="F4" s="23">
        <v>52</v>
      </c>
      <c r="G4" s="18"/>
    </row>
    <row r="5" spans="1:7" x14ac:dyDescent="0.3">
      <c r="A5" s="4" t="s">
        <v>20</v>
      </c>
      <c r="B5" s="4"/>
      <c r="E5" s="19" t="s">
        <v>21</v>
      </c>
      <c r="F5" s="19"/>
      <c r="G5" s="18"/>
    </row>
    <row r="6" spans="1:7" x14ac:dyDescent="0.3">
      <c r="A6" s="4" t="s">
        <v>9</v>
      </c>
      <c r="B6" s="11">
        <v>10000</v>
      </c>
      <c r="E6" s="19" t="s">
        <v>9</v>
      </c>
      <c r="F6" s="21">
        <v>10000</v>
      </c>
      <c r="G6" s="18"/>
    </row>
    <row r="7" spans="1:7" x14ac:dyDescent="0.3">
      <c r="A7" s="4" t="s">
        <v>3</v>
      </c>
      <c r="B7" s="4">
        <v>15000</v>
      </c>
      <c r="E7" s="19" t="s">
        <v>2</v>
      </c>
      <c r="F7" s="19">
        <v>2000</v>
      </c>
      <c r="G7" s="18"/>
    </row>
    <row r="8" spans="1:7" x14ac:dyDescent="0.3">
      <c r="A8" s="7" t="s">
        <v>6</v>
      </c>
      <c r="B8" s="14">
        <v>55000</v>
      </c>
      <c r="E8" s="19" t="s">
        <v>12</v>
      </c>
      <c r="F8" s="19">
        <f>B9-F7</f>
        <v>50000</v>
      </c>
      <c r="G8" s="18"/>
    </row>
    <row r="9" spans="1:7" x14ac:dyDescent="0.3">
      <c r="A9" s="7" t="s">
        <v>12</v>
      </c>
      <c r="B9" s="14">
        <v>52000</v>
      </c>
      <c r="E9" s="18"/>
      <c r="F9" s="18"/>
      <c r="G9" s="18"/>
    </row>
    <row r="10" spans="1:7" x14ac:dyDescent="0.3">
      <c r="B10" s="3"/>
      <c r="E10" s="18"/>
      <c r="F10" s="18"/>
      <c r="G10" s="18"/>
    </row>
    <row r="11" spans="1:7" x14ac:dyDescent="0.3">
      <c r="A11" s="4"/>
      <c r="B11" s="6" t="s">
        <v>0</v>
      </c>
      <c r="E11" s="19" t="s">
        <v>6</v>
      </c>
      <c r="F11" s="19">
        <v>50000</v>
      </c>
      <c r="G11" s="18"/>
    </row>
    <row r="12" spans="1:7" x14ac:dyDescent="0.3">
      <c r="A12" s="4" t="s">
        <v>6</v>
      </c>
      <c r="B12" s="19">
        <v>55000</v>
      </c>
      <c r="E12" s="19" t="s">
        <v>7</v>
      </c>
      <c r="F12" s="20">
        <f>F4*F11</f>
        <v>2600000</v>
      </c>
      <c r="G12" s="18"/>
    </row>
    <row r="13" spans="1:7" x14ac:dyDescent="0.3">
      <c r="A13" s="4" t="s">
        <v>7</v>
      </c>
      <c r="B13" s="20">
        <f>B4*B12</f>
        <v>2750000</v>
      </c>
      <c r="E13" s="19" t="s">
        <v>14</v>
      </c>
      <c r="F13" s="21">
        <f>F6*20</f>
        <v>200000</v>
      </c>
      <c r="G13" s="18"/>
    </row>
    <row r="14" spans="1:7" x14ac:dyDescent="0.3">
      <c r="A14" s="4" t="s">
        <v>14</v>
      </c>
      <c r="B14" s="21">
        <f>B6*4</f>
        <v>40000</v>
      </c>
      <c r="E14" s="19" t="s">
        <v>4</v>
      </c>
      <c r="F14" s="21">
        <f>F6*F2</f>
        <v>0</v>
      </c>
      <c r="G14" s="18"/>
    </row>
    <row r="15" spans="1:7" x14ac:dyDescent="0.3">
      <c r="A15" s="4" t="s">
        <v>4</v>
      </c>
      <c r="B15" s="21">
        <f>B7*B3</f>
        <v>300000</v>
      </c>
      <c r="E15" s="19" t="s">
        <v>22</v>
      </c>
      <c r="F15" s="21">
        <f>F12+F13+F14</f>
        <v>2800000</v>
      </c>
      <c r="G15" s="18"/>
    </row>
    <row r="16" spans="1:7" x14ac:dyDescent="0.3">
      <c r="A16" s="4" t="s">
        <v>15</v>
      </c>
      <c r="B16" s="21">
        <f>B13+B14+B15</f>
        <v>3090000</v>
      </c>
      <c r="E16" s="19" t="s">
        <v>16</v>
      </c>
      <c r="F16" s="22">
        <f>F15/F11</f>
        <v>56</v>
      </c>
      <c r="G16" s="18"/>
    </row>
    <row r="17" spans="1:8" x14ac:dyDescent="0.3">
      <c r="A17" s="4" t="s">
        <v>16</v>
      </c>
      <c r="B17" s="22">
        <f>B16/B12</f>
        <v>56.18181818181818</v>
      </c>
      <c r="E17" s="19" t="s">
        <v>23</v>
      </c>
      <c r="F17" s="22">
        <f>F16*F11</f>
        <v>2800000</v>
      </c>
      <c r="G17" s="18"/>
    </row>
    <row r="18" spans="1:8" x14ac:dyDescent="0.3">
      <c r="A18" s="4" t="s">
        <v>17</v>
      </c>
      <c r="B18" s="22">
        <f>B17*52000</f>
        <v>2921454.5454545454</v>
      </c>
      <c r="E18" s="19" t="s">
        <v>5</v>
      </c>
      <c r="F18" s="23">
        <f>F8*60</f>
        <v>3000000</v>
      </c>
      <c r="G18" s="18"/>
    </row>
    <row r="19" spans="1:8" x14ac:dyDescent="0.3">
      <c r="A19" s="4" t="s">
        <v>25</v>
      </c>
      <c r="B19" s="23">
        <f>52000*60</f>
        <v>3120000</v>
      </c>
      <c r="E19" s="25" t="s">
        <v>8</v>
      </c>
      <c r="F19" s="24">
        <f>F18-F17</f>
        <v>200000</v>
      </c>
      <c r="G19" s="18"/>
    </row>
    <row r="20" spans="1:8" x14ac:dyDescent="0.3">
      <c r="A20" s="8" t="s">
        <v>8</v>
      </c>
      <c r="B20" s="24">
        <f>B19-B18</f>
        <v>198545.45454545459</v>
      </c>
      <c r="E20" s="18"/>
      <c r="F20" s="18"/>
      <c r="G20" s="18"/>
      <c r="H20" s="2"/>
    </row>
    <row r="21" spans="1:8" x14ac:dyDescent="0.3">
      <c r="E21" s="18"/>
      <c r="F21" s="18"/>
      <c r="G21" s="18"/>
    </row>
    <row r="22" spans="1:8" x14ac:dyDescent="0.3">
      <c r="B22" s="2"/>
      <c r="E22" s="18"/>
      <c r="F22" s="18"/>
      <c r="G22" s="18"/>
    </row>
    <row r="24" spans="1:8" x14ac:dyDescent="0.3">
      <c r="A24" t="s">
        <v>18</v>
      </c>
      <c r="B24" s="12">
        <f>B20</f>
        <v>198545.45454545459</v>
      </c>
    </row>
    <row r="25" spans="1:8" x14ac:dyDescent="0.3">
      <c r="A25" t="s">
        <v>24</v>
      </c>
      <c r="B25" s="12">
        <f>(3000-2800)*35</f>
        <v>7000</v>
      </c>
    </row>
    <row r="26" spans="1:8" x14ac:dyDescent="0.3">
      <c r="A26" t="s">
        <v>19</v>
      </c>
      <c r="B26" s="12">
        <f>B24+B25</f>
        <v>205545.45454545459</v>
      </c>
    </row>
    <row r="28" spans="1:8" x14ac:dyDescent="0.3">
      <c r="B28" s="2"/>
      <c r="H28" s="2"/>
    </row>
    <row r="30" spans="1:8" x14ac:dyDescent="0.3">
      <c r="B30" s="2"/>
      <c r="H30" s="2"/>
    </row>
  </sheetData>
  <mergeCells count="2">
    <mergeCell ref="E1:F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9102-C27C-43A4-BC78-82F1E35DFB5A}">
  <dimension ref="A1:H24"/>
  <sheetViews>
    <sheetView topLeftCell="A5" zoomScale="94" workbookViewId="0">
      <selection activeCell="C19" sqref="C19"/>
    </sheetView>
  </sheetViews>
  <sheetFormatPr baseColWidth="10" defaultRowHeight="14.4" x14ac:dyDescent="0.3"/>
  <cols>
    <col min="1" max="1" width="44.6640625" bestFit="1" customWidth="1"/>
    <col min="2" max="2" width="16.21875" bestFit="1" customWidth="1"/>
    <col min="5" max="5" width="37.77734375" customWidth="1"/>
    <col min="6" max="6" width="23.88671875" customWidth="1"/>
    <col min="7" max="7" width="18" bestFit="1" customWidth="1"/>
  </cols>
  <sheetData>
    <row r="1" spans="1:8" x14ac:dyDescent="0.3">
      <c r="A1" s="17" t="s">
        <v>13</v>
      </c>
      <c r="B1" s="17"/>
    </row>
    <row r="2" spans="1:8" x14ac:dyDescent="0.3">
      <c r="B2" s="3"/>
    </row>
    <row r="3" spans="1:8" x14ac:dyDescent="0.3">
      <c r="A3" s="4"/>
      <c r="B3" s="6" t="s">
        <v>0</v>
      </c>
    </row>
    <row r="4" spans="1:8" ht="21.6" customHeight="1" x14ac:dyDescent="0.3">
      <c r="A4" s="4" t="s">
        <v>6</v>
      </c>
      <c r="B4" s="4">
        <v>55000</v>
      </c>
    </row>
    <row r="5" spans="1:8" ht="21.6" customHeight="1" x14ac:dyDescent="0.3">
      <c r="A5" s="4" t="s">
        <v>7</v>
      </c>
      <c r="B5" s="13"/>
    </row>
    <row r="6" spans="1:8" ht="21.6" customHeight="1" x14ac:dyDescent="0.3">
      <c r="A6" s="4" t="s">
        <v>14</v>
      </c>
      <c r="B6" s="11"/>
    </row>
    <row r="7" spans="1:8" ht="21.6" customHeight="1" x14ac:dyDescent="0.3">
      <c r="A7" s="4" t="s">
        <v>4</v>
      </c>
      <c r="B7" s="11"/>
    </row>
    <row r="8" spans="1:8" ht="21.6" customHeight="1" x14ac:dyDescent="0.3">
      <c r="A8" s="4" t="s">
        <v>15</v>
      </c>
      <c r="B8" s="11"/>
    </row>
    <row r="9" spans="1:8" ht="21.6" customHeight="1" x14ac:dyDescent="0.3">
      <c r="A9" s="4" t="s">
        <v>16</v>
      </c>
      <c r="B9" s="10"/>
    </row>
    <row r="10" spans="1:8" ht="21.6" customHeight="1" x14ac:dyDescent="0.3">
      <c r="A10" s="4" t="s">
        <v>17</v>
      </c>
      <c r="B10" s="10"/>
    </row>
    <row r="11" spans="1:8" ht="21.6" customHeight="1" x14ac:dyDescent="0.3">
      <c r="A11" s="4" t="s">
        <v>5</v>
      </c>
      <c r="B11" s="5"/>
    </row>
    <row r="12" spans="1:8" ht="21.6" customHeight="1" x14ac:dyDescent="0.3">
      <c r="A12" s="8" t="s">
        <v>8</v>
      </c>
      <c r="B12" s="15"/>
      <c r="H12" s="2"/>
    </row>
    <row r="14" spans="1:8" x14ac:dyDescent="0.3">
      <c r="A14" s="16" t="s">
        <v>10</v>
      </c>
      <c r="B14" s="16"/>
      <c r="H14" s="1"/>
    </row>
    <row r="15" spans="1:8" x14ac:dyDescent="0.3">
      <c r="B15" s="9"/>
    </row>
    <row r="16" spans="1:8" ht="22.2" customHeight="1" x14ac:dyDescent="0.3">
      <c r="A16" s="4" t="s">
        <v>6</v>
      </c>
      <c r="B16" s="4">
        <v>50000</v>
      </c>
    </row>
    <row r="17" spans="1:8" ht="22.2" customHeight="1" x14ac:dyDescent="0.3">
      <c r="A17" s="4" t="s">
        <v>7</v>
      </c>
      <c r="B17" s="13"/>
      <c r="H17" s="2"/>
    </row>
    <row r="18" spans="1:8" ht="22.2" customHeight="1" x14ac:dyDescent="0.3">
      <c r="A18" s="4" t="s">
        <v>14</v>
      </c>
      <c r="B18" s="11"/>
    </row>
    <row r="19" spans="1:8" ht="22.2" customHeight="1" x14ac:dyDescent="0.3">
      <c r="A19" s="4" t="s">
        <v>4</v>
      </c>
      <c r="B19" s="11"/>
    </row>
    <row r="20" spans="1:8" ht="22.2" customHeight="1" x14ac:dyDescent="0.3">
      <c r="A20" s="4" t="s">
        <v>22</v>
      </c>
      <c r="B20" s="11"/>
    </row>
    <row r="21" spans="1:8" ht="22.2" customHeight="1" x14ac:dyDescent="0.3">
      <c r="A21" s="4" t="s">
        <v>16</v>
      </c>
      <c r="B21" s="10"/>
    </row>
    <row r="22" spans="1:8" ht="22.2" customHeight="1" x14ac:dyDescent="0.3">
      <c r="A22" s="4" t="s">
        <v>23</v>
      </c>
      <c r="B22" s="10"/>
    </row>
    <row r="23" spans="1:8" ht="22.2" customHeight="1" x14ac:dyDescent="0.3">
      <c r="A23" s="4" t="s">
        <v>5</v>
      </c>
      <c r="B23" s="5"/>
    </row>
    <row r="24" spans="1:8" ht="22.2" customHeight="1" x14ac:dyDescent="0.3">
      <c r="A24" s="8" t="s">
        <v>8</v>
      </c>
      <c r="B24" s="15"/>
    </row>
  </sheetData>
  <mergeCells count="2">
    <mergeCell ref="A1:B1"/>
    <mergeCell ref="A14:B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1" ma:contentTypeDescription="Crée un document." ma:contentTypeScope="" ma:versionID="65beb8f609a56982ee476f9596c51524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8b70b1abe5c06b963c843b799e248d9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Props1.xml><?xml version="1.0" encoding="utf-8"?>
<ds:datastoreItem xmlns:ds="http://schemas.openxmlformats.org/officeDocument/2006/customXml" ds:itemID="{2B8E6010-91D6-46B1-ADEA-F50CD3755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DE10CA-2083-4FDB-BF3C-C46690A25D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2EA1A-3E5D-4B05-87F5-95A82255F2C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1b6f2b70-d5a1-4544-a145-5b4293f13656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Corrigé exo1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2023-11-09T08:45:08Z</cp:lastPrinted>
  <dcterms:created xsi:type="dcterms:W3CDTF">2023-07-17T11:45:23Z</dcterms:created>
  <dcterms:modified xsi:type="dcterms:W3CDTF">2023-11-09T09:04:58Z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