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5c9127a006cce5/Enseignement/IUT BRETIGNY GEA/M4107/2020 2021/Theme 3 Budget des achats et gestion des stocks/"/>
    </mc:Choice>
  </mc:AlternateContent>
  <xr:revisionPtr revIDLastSave="0" documentId="8_{6B89F470-2BA6-4066-9A23-762188FD5CDA}" xr6:coauthVersionLast="36" xr6:coauthVersionMax="36" xr10:uidLastSave="{00000000-0000-0000-0000-000000000000}"/>
  <bookViews>
    <workbookView xWindow="0" yWindow="0" windowWidth="28800" windowHeight="11925" xr2:uid="{D9F3F7A9-9752-4267-BA92-37B8D1FE88E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51" i="1"/>
  <c r="B49" i="1"/>
  <c r="B45" i="1"/>
  <c r="B47" i="1" s="1"/>
  <c r="B46" i="1"/>
  <c r="B28" i="1"/>
  <c r="B27" i="1"/>
  <c r="A26" i="1"/>
  <c r="A28" i="1"/>
  <c r="B23" i="1"/>
  <c r="B22" i="1"/>
  <c r="A22" i="1"/>
  <c r="B21" i="1"/>
  <c r="B13" i="1"/>
  <c r="B12" i="1"/>
  <c r="B11" i="1"/>
  <c r="B7" i="1"/>
  <c r="B6" i="1"/>
  <c r="B4" i="1"/>
  <c r="B5" i="1"/>
  <c r="B48" i="1" l="1"/>
  <c r="B29" i="1"/>
  <c r="B14" i="1"/>
</calcChain>
</file>

<file path=xl/sharedStrings.xml><?xml version="1.0" encoding="utf-8"?>
<sst xmlns="http://schemas.openxmlformats.org/spreadsheetml/2006/main" count="33" uniqueCount="23">
  <si>
    <t>Coût de passation</t>
  </si>
  <si>
    <t>Coût de possession</t>
  </si>
  <si>
    <t>Stock Moyen</t>
  </si>
  <si>
    <t>Coût de stockage</t>
  </si>
  <si>
    <t>PISSARA</t>
  </si>
  <si>
    <t>DEPRETZ</t>
  </si>
  <si>
    <t>Coût d'achat</t>
  </si>
  <si>
    <t>COUT TOTAL</t>
  </si>
  <si>
    <t>Question 1</t>
  </si>
  <si>
    <t>Question 2</t>
  </si>
  <si>
    <t>Question 3</t>
  </si>
  <si>
    <t>Stock d'alerte : 50 -&gt;  5 jours</t>
  </si>
  <si>
    <t>La  commande doit être passée le 26 janvier</t>
  </si>
  <si>
    <t>Question 4</t>
  </si>
  <si>
    <t>Stock de sécurité (3 jours) donc 30 unités</t>
  </si>
  <si>
    <t>Coût de stockage suplémentaire</t>
  </si>
  <si>
    <t>1ère méthode (refaire tous les calculs)</t>
  </si>
  <si>
    <t>Ancien cout de stockage</t>
  </si>
  <si>
    <t>Coût supplémeantaire</t>
  </si>
  <si>
    <t>Nouveau coût de stockage</t>
  </si>
  <si>
    <t>2ème méthode (tenir compte uniquement du stock de sécurité supplémentaire)</t>
  </si>
  <si>
    <t>Coût de possession supplémentaire</t>
  </si>
  <si>
    <t>Question 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</si>
</sst>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5" formatCode="_-* #,##0\ &quot;€&quot;_-;\-* #,##0\ &quot;€&quot;_-;_-* &quot;-&quot;??\ &quot;€&quot;_-;_-@_-"/>
    <numFmt numFmtId="166" formatCode="_-* #,##0.00\ [$€-40C]_-;\-* #,##0.00\ [$€-40C]_-;_-* &quot;-&quot;??\ [$€-40C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0" fontId="0" fillId="2" borderId="0" xfId="0" applyFill="1"/>
    <xf numFmtId="165" fontId="0" fillId="2" borderId="0" xfId="1" applyNumberFormat="1" applyFont="1" applyFill="1"/>
    <xf numFmtId="166" fontId="0" fillId="0" borderId="0" xfId="0" applyNumberFormat="1"/>
    <xf numFmtId="166" fontId="0" fillId="0" borderId="0" xfId="1" applyNumberFormat="1" applyFont="1"/>
    <xf numFmtId="166" fontId="0" fillId="2" borderId="0" xfId="1" applyNumberFormat="1" applyFont="1" applyFill="1"/>
    <xf numFmtId="0" fontId="2" fillId="2" borderId="0" xfId="0" applyFont="1" applyFill="1"/>
    <xf numFmtId="166" fontId="2" fillId="2" borderId="0" xfId="0" applyNumberFormat="1" applyFont="1" applyFill="1"/>
    <xf numFmtId="0" fontId="3" fillId="0" borderId="0" xfId="0" applyFont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0</xdr:rowOff>
    </xdr:from>
    <xdr:to>
      <xdr:col>2</xdr:col>
      <xdr:colOff>190500</xdr:colOff>
      <xdr:row>69</xdr:row>
      <xdr:rowOff>95250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B41BF52C-A811-48F8-ADF1-88EDA3AF0B43}"/>
            </a:ext>
          </a:extLst>
        </xdr:cNvPr>
        <xdr:cNvSpPr txBox="1"/>
      </xdr:nvSpPr>
      <xdr:spPr>
        <a:xfrm>
          <a:off x="0" y="11049000"/>
          <a:ext cx="4219575" cy="2190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/>
            <a:t>Stock</a:t>
          </a:r>
          <a:r>
            <a:rPr lang="fr-FR" sz="1200" baseline="0"/>
            <a:t> Moyen : 9000 / 2N</a:t>
          </a:r>
        </a:p>
        <a:p>
          <a:r>
            <a:rPr lang="fr-FR" sz="1200"/>
            <a:t>Cout de passation : N * 315</a:t>
          </a:r>
        </a:p>
        <a:p>
          <a:r>
            <a:rPr lang="fr-FR" sz="1200"/>
            <a:t>Coût</a:t>
          </a:r>
          <a:r>
            <a:rPr lang="fr-FR" sz="1200" baseline="0"/>
            <a:t> de possession  :  9000/2N * 7€</a:t>
          </a:r>
        </a:p>
        <a:p>
          <a:endParaRPr lang="fr-FR" sz="1200" baseline="0"/>
        </a:p>
        <a:p>
          <a:r>
            <a:rPr lang="fr-FR" sz="1200" baseline="0"/>
            <a:t>Coût total : 315N + 31500/N</a:t>
          </a:r>
        </a:p>
        <a:p>
          <a:r>
            <a:rPr lang="fr-FR" sz="1200" baseline="0"/>
            <a:t>Dérivée du coût total : 315 - 31500/N²</a:t>
          </a:r>
        </a:p>
        <a:p>
          <a:r>
            <a:rPr lang="fr-FR" sz="1200" baseline="0"/>
            <a:t>N² = 31500/315  donc N² = 100 donc N = 10</a:t>
          </a:r>
        </a:p>
        <a:p>
          <a:r>
            <a:rPr lang="fr-FR" sz="1200" baseline="0"/>
            <a:t>Donc Q = 9000 / 10  = 900 unités</a:t>
          </a:r>
        </a:p>
        <a:p>
          <a:r>
            <a:rPr lang="fr-F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Cout de passation : 10 * 315 =&gt;</a:t>
          </a:r>
          <a:r>
            <a:rPr lang="fr-FR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3150€</a:t>
          </a:r>
        </a:p>
        <a:p>
          <a:r>
            <a:rPr lang="fr-FR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Stock moyen = 9000 / (2*10) = &gt; 450 unités</a:t>
          </a:r>
          <a:endParaRPr lang="fr-FR" sz="1200">
            <a:effectLst/>
          </a:endParaRPr>
        </a:p>
        <a:p>
          <a:r>
            <a:rPr lang="fr-F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Coût</a:t>
          </a:r>
          <a:r>
            <a:rPr lang="fr-FR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possession  :  450* 7€ =&gt; 3150€</a:t>
          </a:r>
        </a:p>
        <a:p>
          <a:r>
            <a:rPr lang="fr-FR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CGS : 3150 + 3150 =&gt; 6300€</a:t>
          </a:r>
          <a:endParaRPr lang="fr-FR" sz="1200" b="1">
            <a:effectLst/>
          </a:endParaRPr>
        </a:p>
        <a:p>
          <a:endParaRPr lang="fr-FR" sz="1200" baseline="0"/>
        </a:p>
        <a:p>
          <a:endParaRPr lang="fr-FR" sz="1200" baseline="0"/>
        </a:p>
        <a:p>
          <a:endParaRPr lang="fr-FR" sz="12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C11DB-F80F-4EFB-BCE9-E9A278695387}">
  <dimension ref="A2:B57"/>
  <sheetViews>
    <sheetView showGridLines="0" tabSelected="1" topLeftCell="A26" workbookViewId="0">
      <selection activeCell="H48" sqref="H48"/>
    </sheetView>
  </sheetViews>
  <sheetFormatPr baseColWidth="10" defaultRowHeight="15" x14ac:dyDescent="0.25"/>
  <cols>
    <col min="1" max="1" width="39.28515625" customWidth="1"/>
    <col min="2" max="2" width="21.140625" customWidth="1"/>
  </cols>
  <sheetData>
    <row r="2" spans="1:2" ht="18.75" x14ac:dyDescent="0.3">
      <c r="A2" s="11" t="s">
        <v>8</v>
      </c>
      <c r="B2" s="11"/>
    </row>
    <row r="3" spans="1:2" x14ac:dyDescent="0.25">
      <c r="A3" s="2" t="s">
        <v>4</v>
      </c>
      <c r="B3" s="2"/>
    </row>
    <row r="4" spans="1:2" x14ac:dyDescent="0.25">
      <c r="A4" t="s">
        <v>2</v>
      </c>
      <c r="B4">
        <f>3600/24</f>
        <v>150</v>
      </c>
    </row>
    <row r="5" spans="1:2" x14ac:dyDescent="0.25">
      <c r="A5" t="s">
        <v>0</v>
      </c>
      <c r="B5" s="1">
        <f>185*12</f>
        <v>2220</v>
      </c>
    </row>
    <row r="6" spans="1:2" x14ac:dyDescent="0.25">
      <c r="A6" t="s">
        <v>1</v>
      </c>
      <c r="B6" s="1">
        <f>48*0.08*B4</f>
        <v>576</v>
      </c>
    </row>
    <row r="7" spans="1:2" x14ac:dyDescent="0.25">
      <c r="A7" s="4" t="s">
        <v>3</v>
      </c>
      <c r="B7" s="5">
        <f>B5+B6</f>
        <v>2796</v>
      </c>
    </row>
    <row r="10" spans="1:2" x14ac:dyDescent="0.25">
      <c r="A10" s="2" t="s">
        <v>5</v>
      </c>
      <c r="B10" s="2"/>
    </row>
    <row r="11" spans="1:2" x14ac:dyDescent="0.25">
      <c r="A11" t="s">
        <v>2</v>
      </c>
      <c r="B11">
        <f>3600/8</f>
        <v>450</v>
      </c>
    </row>
    <row r="12" spans="1:2" x14ac:dyDescent="0.25">
      <c r="A12" t="s">
        <v>0</v>
      </c>
      <c r="B12" s="1">
        <f>650*4</f>
        <v>2600</v>
      </c>
    </row>
    <row r="13" spans="1:2" x14ac:dyDescent="0.25">
      <c r="A13" t="s">
        <v>1</v>
      </c>
      <c r="B13" s="1">
        <f>47.5*0.08*B11</f>
        <v>1710.0000000000002</v>
      </c>
    </row>
    <row r="14" spans="1:2" x14ac:dyDescent="0.25">
      <c r="A14" t="s">
        <v>3</v>
      </c>
      <c r="B14" s="1">
        <f>B12+B13</f>
        <v>4310</v>
      </c>
    </row>
    <row r="18" spans="1:2" ht="18.75" x14ac:dyDescent="0.3">
      <c r="A18" s="11" t="s">
        <v>9</v>
      </c>
      <c r="B18" s="11"/>
    </row>
    <row r="20" spans="1:2" x14ac:dyDescent="0.25">
      <c r="A20" s="2" t="s">
        <v>4</v>
      </c>
      <c r="B20" s="2"/>
    </row>
    <row r="21" spans="1:2" x14ac:dyDescent="0.25">
      <c r="A21" t="s">
        <v>6</v>
      </c>
      <c r="B21">
        <f>3600*48</f>
        <v>172800</v>
      </c>
    </row>
    <row r="22" spans="1:2" x14ac:dyDescent="0.25">
      <c r="A22" t="str">
        <f>A7</f>
        <v>Coût de stockage</v>
      </c>
      <c r="B22">
        <f>B7</f>
        <v>2796</v>
      </c>
    </row>
    <row r="23" spans="1:2" x14ac:dyDescent="0.25">
      <c r="A23" t="s">
        <v>7</v>
      </c>
      <c r="B23">
        <f>B21+B22</f>
        <v>175596</v>
      </c>
    </row>
    <row r="26" spans="1:2" x14ac:dyDescent="0.25">
      <c r="A26" s="2" t="str">
        <f>A10</f>
        <v>DEPRETZ</v>
      </c>
      <c r="B26" s="2"/>
    </row>
    <row r="27" spans="1:2" x14ac:dyDescent="0.25">
      <c r="A27" t="s">
        <v>6</v>
      </c>
      <c r="B27">
        <f>47.5*3600</f>
        <v>171000</v>
      </c>
    </row>
    <row r="28" spans="1:2" x14ac:dyDescent="0.25">
      <c r="A28" t="str">
        <f>A13</f>
        <v>Coût de possession</v>
      </c>
      <c r="B28" s="3">
        <f>B14</f>
        <v>4310</v>
      </c>
    </row>
    <row r="29" spans="1:2" x14ac:dyDescent="0.25">
      <c r="A29" s="4" t="s">
        <v>7</v>
      </c>
      <c r="B29" s="4">
        <f>B27+B28</f>
        <v>175310</v>
      </c>
    </row>
    <row r="32" spans="1:2" ht="18.75" x14ac:dyDescent="0.3">
      <c r="A32" s="11" t="s">
        <v>10</v>
      </c>
      <c r="B32" s="11"/>
    </row>
    <row r="34" spans="1:2" x14ac:dyDescent="0.25">
      <c r="A34" t="s">
        <v>11</v>
      </c>
    </row>
    <row r="35" spans="1:2" x14ac:dyDescent="0.25">
      <c r="A35" t="s">
        <v>12</v>
      </c>
    </row>
    <row r="37" spans="1:2" ht="18.75" x14ac:dyDescent="0.3">
      <c r="A37" s="11" t="s">
        <v>13</v>
      </c>
      <c r="B37" s="11"/>
    </row>
    <row r="39" spans="1:2" x14ac:dyDescent="0.25">
      <c r="A39" t="s">
        <v>14</v>
      </c>
    </row>
    <row r="41" spans="1:2" x14ac:dyDescent="0.25">
      <c r="A41" t="s">
        <v>15</v>
      </c>
    </row>
    <row r="43" spans="1:2" x14ac:dyDescent="0.25">
      <c r="A43" t="s">
        <v>16</v>
      </c>
    </row>
    <row r="45" spans="1:2" x14ac:dyDescent="0.25">
      <c r="A45" t="s">
        <v>2</v>
      </c>
      <c r="B45" s="6">
        <f>3600/24+30</f>
        <v>180</v>
      </c>
    </row>
    <row r="46" spans="1:2" x14ac:dyDescent="0.25">
      <c r="A46" t="s">
        <v>0</v>
      </c>
      <c r="B46" s="7">
        <f>185*12</f>
        <v>2220</v>
      </c>
    </row>
    <row r="47" spans="1:2" x14ac:dyDescent="0.25">
      <c r="A47" t="s">
        <v>1</v>
      </c>
      <c r="B47" s="7">
        <f>48*0.08*B45</f>
        <v>691.19999999999993</v>
      </c>
    </row>
    <row r="48" spans="1:2" x14ac:dyDescent="0.25">
      <c r="A48" s="4" t="s">
        <v>19</v>
      </c>
      <c r="B48" s="8">
        <f>B46+B47</f>
        <v>2911.2</v>
      </c>
    </row>
    <row r="49" spans="1:2" x14ac:dyDescent="0.25">
      <c r="A49" t="s">
        <v>17</v>
      </c>
      <c r="B49" s="6">
        <f>B7</f>
        <v>2796</v>
      </c>
    </row>
    <row r="50" spans="1:2" x14ac:dyDescent="0.25">
      <c r="B50" s="6"/>
    </row>
    <row r="51" spans="1:2" x14ac:dyDescent="0.25">
      <c r="A51" s="9" t="s">
        <v>18</v>
      </c>
      <c r="B51" s="10">
        <f>B48-B49</f>
        <v>115.19999999999982</v>
      </c>
    </row>
    <row r="53" spans="1:2" x14ac:dyDescent="0.25">
      <c r="A53" t="s">
        <v>20</v>
      </c>
    </row>
    <row r="55" spans="1:2" x14ac:dyDescent="0.25">
      <c r="A55" s="9" t="s">
        <v>21</v>
      </c>
      <c r="B55" s="10">
        <f>30*48*0.08</f>
        <v>115.2</v>
      </c>
    </row>
    <row r="57" spans="1:2" ht="18.75" x14ac:dyDescent="0.3">
      <c r="A57" s="11" t="s">
        <v>22</v>
      </c>
      <c r="B57" s="11"/>
    </row>
  </sheetData>
  <mergeCells count="9">
    <mergeCell ref="A32:B32"/>
    <mergeCell ref="A37:B37"/>
    <mergeCell ref="A57:B57"/>
    <mergeCell ref="A20:B20"/>
    <mergeCell ref="A26:B26"/>
    <mergeCell ref="A3:B3"/>
    <mergeCell ref="A10:B10"/>
    <mergeCell ref="A2:B2"/>
    <mergeCell ref="A18:B1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dcterms:created xsi:type="dcterms:W3CDTF">2021-03-01T09:41:07Z</dcterms:created>
  <dcterms:modified xsi:type="dcterms:W3CDTF">2021-03-01T09:54:27Z</dcterms:modified>
</cp:coreProperties>
</file>