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Cours DUT GEA 2ème année\M41M13 - M41F13\Année 2020 2021\Thème 4 Le centre de profit et le PCI\PCI 2021 2022\"/>
    </mc:Choice>
  </mc:AlternateContent>
  <xr:revisionPtr revIDLastSave="7" documentId="8_{1972004A-BD7F-4F85-BBCD-09CAAFFC0D33}" xr6:coauthVersionLast="36" xr6:coauthVersionMax="36" xr10:uidLastSave="{E3FC5638-9715-4860-8D82-428FA0A3E35C}"/>
  <bookViews>
    <workbookView xWindow="0" yWindow="0" windowWidth="21570" windowHeight="7680" xr2:uid="{5E550837-B4B8-488C-8B68-1502E72434D7}"/>
  </bookViews>
  <sheets>
    <sheet name="Exercice 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4" l="1"/>
  <c r="C52" i="4" s="1"/>
  <c r="D52" i="4" s="1"/>
  <c r="C38" i="4"/>
  <c r="D38" i="4" s="1"/>
  <c r="D41" i="4" s="1"/>
  <c r="D54" i="4"/>
  <c r="D51" i="4"/>
  <c r="D46" i="4"/>
  <c r="B45" i="4"/>
  <c r="D39" i="4"/>
  <c r="D32" i="4"/>
  <c r="D31" i="4"/>
  <c r="D30" i="4"/>
  <c r="C29" i="4"/>
  <c r="D29" i="4" s="1"/>
  <c r="D28" i="4"/>
  <c r="B30" i="4" s="1"/>
  <c r="D25" i="4"/>
  <c r="D23" i="4"/>
  <c r="C23" i="4"/>
  <c r="B23" i="4"/>
  <c r="C22" i="4"/>
  <c r="B22" i="4"/>
  <c r="D22" i="4"/>
  <c r="D21" i="4"/>
  <c r="D18" i="4"/>
  <c r="D16" i="4"/>
  <c r="D15" i="4"/>
  <c r="D10" i="4"/>
  <c r="D9" i="4"/>
  <c r="D7" i="4"/>
  <c r="B7" i="4"/>
  <c r="D8" i="4"/>
  <c r="D6" i="4"/>
  <c r="D5" i="4"/>
  <c r="B6" i="4"/>
  <c r="D4" i="4"/>
  <c r="D44" i="4" l="1"/>
  <c r="C45" i="4"/>
  <c r="D45" i="4"/>
  <c r="B53" i="4"/>
  <c r="D53" i="4" s="1"/>
  <c r="D55" i="4" s="1"/>
  <c r="D4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6" authorId="0" shapeId="0" xr:uid="{8C965A9B-6FAA-44EE-AC53-765CFAA1C64D}">
      <text>
        <r>
          <rPr>
            <b/>
            <sz val="9"/>
            <color indexed="81"/>
            <rFont val="Tahoma"/>
            <family val="2"/>
          </rPr>
          <t>45/60*1000 = 750H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FD7CC2B0-C352-4900-96BD-B8CAF90BB545}">
      <text>
        <r>
          <rPr>
            <b/>
            <sz val="9"/>
            <color indexed="81"/>
            <rFont val="Tahoma"/>
            <family val="2"/>
          </rPr>
          <t>10€  + (4000€/2000) = 12€ Coût variable d'un Kg
PCI  : Coût variable d'un Kg majoré de 25%
PCI  :   12€ * 1,25  = 15€ le Kg</t>
        </r>
      </text>
    </comment>
  </commentList>
</comments>
</file>

<file path=xl/sharedStrings.xml><?xml version="1.0" encoding="utf-8"?>
<sst xmlns="http://schemas.openxmlformats.org/spreadsheetml/2006/main" count="70" uniqueCount="24">
  <si>
    <t>Q</t>
  </si>
  <si>
    <t>PU</t>
  </si>
  <si>
    <t>M</t>
  </si>
  <si>
    <t>TOTAL CHARGES</t>
  </si>
  <si>
    <t>CA</t>
  </si>
  <si>
    <t>MP</t>
  </si>
  <si>
    <t>MOD</t>
  </si>
  <si>
    <t>BENEFICE</t>
  </si>
  <si>
    <t>COMMISSION</t>
  </si>
  <si>
    <t>AUTRES CHARGES</t>
  </si>
  <si>
    <t>4000 + 6000  + 8000 + 9000</t>
  </si>
  <si>
    <t>CENTRE DE PROFIT A</t>
  </si>
  <si>
    <t>RESULTAT</t>
  </si>
  <si>
    <t>CENTRE DE PROFIT B</t>
  </si>
  <si>
    <t>ACHAT DE LA MP</t>
  </si>
  <si>
    <t>CENTRE DE PROFIT C</t>
  </si>
  <si>
    <t>ACHAT DES P. FINIS</t>
  </si>
  <si>
    <t>VERIFICATION   :(-4000) + (-1500) + (8000)   = + 2500€</t>
  </si>
  <si>
    <t>4000+6000</t>
  </si>
  <si>
    <t>4000 + 6000</t>
  </si>
  <si>
    <t>Question 1</t>
  </si>
  <si>
    <t>Question 2</t>
  </si>
  <si>
    <t>Question 3</t>
  </si>
  <si>
    <t>VERIFICATION   :(0) + (250) + (2250)   = + 2500€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</si>
</sst>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0" xfId="0" quotePrefix="1"/>
    <xf numFmtId="164" fontId="0" fillId="2" borderId="1" xfId="0" applyNumberForma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9" fontId="0" fillId="0" borderId="1" xfId="2" applyFont="1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0" fontId="0" fillId="5" borderId="1" xfId="0" applyFill="1" applyBorder="1"/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1" xfId="2" applyFont="1" applyFill="1" applyBorder="1"/>
    <xf numFmtId="0" fontId="0" fillId="6" borderId="1" xfId="0" applyFill="1" applyBorder="1"/>
    <xf numFmtId="164" fontId="0" fillId="6" borderId="1" xfId="1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18555</xdr:colOff>
      <xdr:row>14</xdr:row>
      <xdr:rowOff>18556</xdr:rowOff>
    </xdr:from>
    <xdr:to>
      <xdr:col>4</xdr:col>
      <xdr:colOff>426770</xdr:colOff>
      <xdr:row>22</xdr:row>
      <xdr:rowOff>49481</xdr:rowOff>
    </xdr:to>
    <xdr:sp macro="" textlink="">
      <xdr:nvSpPr>
        <xdr:cNvPr id="2" name="Flèche : courbe vers la gauche 1">
          <a:extLst>
            <a:ext uri="{FF2B5EF4-FFF2-40B4-BE49-F238E27FC236}">
              <a16:creationId xmlns:a16="http://schemas.microsoft.com/office/drawing/2014/main" id="{8014A27C-6E62-43EE-91E9-826955EE592F}"/>
            </a:ext>
          </a:extLst>
        </xdr:cNvPr>
        <xdr:cNvSpPr/>
      </xdr:nvSpPr>
      <xdr:spPr>
        <a:xfrm>
          <a:off x="5164529" y="2702874"/>
          <a:ext cx="408215" cy="1564821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37110</xdr:colOff>
      <xdr:row>20</xdr:row>
      <xdr:rowOff>30926</xdr:rowOff>
    </xdr:from>
    <xdr:to>
      <xdr:col>4</xdr:col>
      <xdr:colOff>488620</xdr:colOff>
      <xdr:row>29</xdr:row>
      <xdr:rowOff>30926</xdr:rowOff>
    </xdr:to>
    <xdr:sp macro="" textlink="">
      <xdr:nvSpPr>
        <xdr:cNvPr id="3" name="Flèche : courbe vers la gauche 2">
          <a:extLst>
            <a:ext uri="{FF2B5EF4-FFF2-40B4-BE49-F238E27FC236}">
              <a16:creationId xmlns:a16="http://schemas.microsoft.com/office/drawing/2014/main" id="{5D05EC2D-882B-48E7-B1E9-9A27CA43ED6A}"/>
            </a:ext>
          </a:extLst>
        </xdr:cNvPr>
        <xdr:cNvSpPr/>
      </xdr:nvSpPr>
      <xdr:spPr>
        <a:xfrm>
          <a:off x="5183084" y="3865666"/>
          <a:ext cx="451510" cy="1725633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844FB-E45C-4781-BFDC-BCA4EBC19B16}">
  <dimension ref="A1:E57"/>
  <sheetViews>
    <sheetView showGridLines="0" tabSelected="1" topLeftCell="A36" zoomScale="154" zoomScaleNormal="154" workbookViewId="0">
      <selection activeCell="C44" sqref="C44"/>
    </sheetView>
  </sheetViews>
  <sheetFormatPr baseColWidth="10" defaultRowHeight="15" x14ac:dyDescent="0.25"/>
  <cols>
    <col min="1" max="1" width="41.7109375" customWidth="1"/>
    <col min="4" max="4" width="12.5703125" bestFit="1" customWidth="1"/>
  </cols>
  <sheetData>
    <row r="1" spans="1:5" x14ac:dyDescent="0.25">
      <c r="A1" t="s">
        <v>20</v>
      </c>
    </row>
    <row r="3" spans="1:5" x14ac:dyDescent="0.25">
      <c r="A3" s="3"/>
      <c r="B3" s="3" t="s">
        <v>0</v>
      </c>
      <c r="C3" s="3" t="s">
        <v>1</v>
      </c>
      <c r="D3" s="3" t="s">
        <v>2</v>
      </c>
    </row>
    <row r="4" spans="1:5" x14ac:dyDescent="0.25">
      <c r="A4" s="1" t="s">
        <v>4</v>
      </c>
      <c r="B4" s="1">
        <v>1000</v>
      </c>
      <c r="C4" s="2">
        <v>80</v>
      </c>
      <c r="D4" s="2">
        <f>B4*C4</f>
        <v>80000</v>
      </c>
    </row>
    <row r="5" spans="1:5" x14ac:dyDescent="0.25">
      <c r="A5" s="1" t="s">
        <v>5</v>
      </c>
      <c r="B5" s="1">
        <v>2000</v>
      </c>
      <c r="C5" s="2">
        <v>10</v>
      </c>
      <c r="D5" s="2">
        <f>B5*C5</f>
        <v>20000</v>
      </c>
    </row>
    <row r="6" spans="1:5" x14ac:dyDescent="0.25">
      <c r="A6" s="1" t="s">
        <v>6</v>
      </c>
      <c r="B6" s="1">
        <f>1000*45/60</f>
        <v>750</v>
      </c>
      <c r="C6" s="2">
        <v>30</v>
      </c>
      <c r="D6" s="2">
        <f>B6*C6</f>
        <v>22500</v>
      </c>
    </row>
    <row r="7" spans="1:5" x14ac:dyDescent="0.25">
      <c r="A7" s="5" t="s">
        <v>8</v>
      </c>
      <c r="B7" s="6">
        <f>D4</f>
        <v>80000</v>
      </c>
      <c r="C7" s="7">
        <v>0.1</v>
      </c>
      <c r="D7" s="6">
        <f>B7*C7</f>
        <v>8000</v>
      </c>
    </row>
    <row r="8" spans="1:5" x14ac:dyDescent="0.25">
      <c r="A8" s="23" t="s">
        <v>9</v>
      </c>
      <c r="B8" s="24"/>
      <c r="C8" s="25"/>
      <c r="D8" s="2">
        <f>4000+6000+8000+9000</f>
        <v>27000</v>
      </c>
      <c r="E8" s="8" t="s">
        <v>10</v>
      </c>
    </row>
    <row r="9" spans="1:5" x14ac:dyDescent="0.25">
      <c r="A9" s="23" t="s">
        <v>3</v>
      </c>
      <c r="B9" s="24"/>
      <c r="C9" s="25"/>
      <c r="D9" s="6">
        <f>SUM(D5:D8)</f>
        <v>77500</v>
      </c>
    </row>
    <row r="10" spans="1:5" x14ac:dyDescent="0.25">
      <c r="A10" s="26" t="s">
        <v>7</v>
      </c>
      <c r="B10" s="27"/>
      <c r="C10" s="28"/>
      <c r="D10" s="9">
        <f>D4-D9</f>
        <v>2500</v>
      </c>
    </row>
    <row r="13" spans="1:5" x14ac:dyDescent="0.25">
      <c r="A13" t="s">
        <v>21</v>
      </c>
    </row>
    <row r="14" spans="1:5" x14ac:dyDescent="0.25">
      <c r="A14" s="3" t="s">
        <v>11</v>
      </c>
      <c r="B14" s="3" t="s">
        <v>0</v>
      </c>
      <c r="C14" s="3" t="s">
        <v>1</v>
      </c>
      <c r="D14" s="3" t="s">
        <v>2</v>
      </c>
    </row>
    <row r="15" spans="1:5" x14ac:dyDescent="0.25">
      <c r="A15" s="1" t="s">
        <v>4</v>
      </c>
      <c r="B15" s="1">
        <v>2000</v>
      </c>
      <c r="C15" s="2">
        <v>13</v>
      </c>
      <c r="D15" s="2">
        <f>B15*C15</f>
        <v>26000</v>
      </c>
    </row>
    <row r="16" spans="1:5" x14ac:dyDescent="0.25">
      <c r="A16" s="13" t="s">
        <v>5</v>
      </c>
      <c r="B16" s="13">
        <v>2000</v>
      </c>
      <c r="C16" s="14">
        <v>10</v>
      </c>
      <c r="D16" s="14">
        <f>B16*C16</f>
        <v>20000</v>
      </c>
    </row>
    <row r="17" spans="1:5" x14ac:dyDescent="0.25">
      <c r="A17" s="13" t="s">
        <v>9</v>
      </c>
      <c r="B17" s="13"/>
      <c r="C17" s="14"/>
      <c r="D17" s="14">
        <v>10000</v>
      </c>
      <c r="E17" s="8" t="s">
        <v>18</v>
      </c>
    </row>
    <row r="18" spans="1:5" x14ac:dyDescent="0.25">
      <c r="A18" s="10" t="s">
        <v>12</v>
      </c>
      <c r="B18" s="10"/>
      <c r="C18" s="10"/>
      <c r="D18" s="11">
        <f>D15-D16-D17</f>
        <v>-4000</v>
      </c>
    </row>
    <row r="20" spans="1:5" x14ac:dyDescent="0.25">
      <c r="A20" s="3" t="s">
        <v>13</v>
      </c>
      <c r="B20" s="3" t="s">
        <v>0</v>
      </c>
      <c r="C20" s="3" t="s">
        <v>1</v>
      </c>
      <c r="D20" s="3" t="s">
        <v>2</v>
      </c>
    </row>
    <row r="21" spans="1:5" x14ac:dyDescent="0.25">
      <c r="A21" s="15" t="s">
        <v>4</v>
      </c>
      <c r="B21" s="15">
        <v>1000</v>
      </c>
      <c r="C21" s="16">
        <v>55</v>
      </c>
      <c r="D21" s="16">
        <f>B21*C21</f>
        <v>55000</v>
      </c>
    </row>
    <row r="22" spans="1:5" x14ac:dyDescent="0.25">
      <c r="A22" s="17" t="s">
        <v>14</v>
      </c>
      <c r="B22" s="17">
        <f>B15</f>
        <v>2000</v>
      </c>
      <c r="C22" s="18">
        <f>C15</f>
        <v>13</v>
      </c>
      <c r="D22" s="18">
        <f>B22*C22</f>
        <v>26000</v>
      </c>
    </row>
    <row r="23" spans="1:5" x14ac:dyDescent="0.25">
      <c r="A23" s="17" t="s">
        <v>6</v>
      </c>
      <c r="B23" s="17">
        <f>B6</f>
        <v>750</v>
      </c>
      <c r="C23" s="18">
        <f>C6</f>
        <v>30</v>
      </c>
      <c r="D23" s="18">
        <f>B23*C23</f>
        <v>22500</v>
      </c>
    </row>
    <row r="24" spans="1:5" x14ac:dyDescent="0.25">
      <c r="A24" s="17" t="s">
        <v>9</v>
      </c>
      <c r="B24" s="17"/>
      <c r="C24" s="18"/>
      <c r="D24" s="18">
        <v>8000</v>
      </c>
    </row>
    <row r="25" spans="1:5" x14ac:dyDescent="0.25">
      <c r="A25" s="10" t="s">
        <v>12</v>
      </c>
      <c r="B25" s="10"/>
      <c r="C25" s="10"/>
      <c r="D25" s="11">
        <f>D21-SUM(D22:D24)</f>
        <v>-1500</v>
      </c>
    </row>
    <row r="27" spans="1:5" x14ac:dyDescent="0.25">
      <c r="A27" s="3" t="s">
        <v>15</v>
      </c>
      <c r="B27" s="3" t="s">
        <v>0</v>
      </c>
      <c r="C27" s="3" t="s">
        <v>1</v>
      </c>
      <c r="D27" s="3" t="s">
        <v>2</v>
      </c>
    </row>
    <row r="28" spans="1:5" x14ac:dyDescent="0.25">
      <c r="A28" s="15" t="s">
        <v>4</v>
      </c>
      <c r="B28" s="15">
        <v>1000</v>
      </c>
      <c r="C28" s="16">
        <v>80</v>
      </c>
      <c r="D28" s="16">
        <f>B28*C28</f>
        <v>80000</v>
      </c>
    </row>
    <row r="29" spans="1:5" x14ac:dyDescent="0.25">
      <c r="A29" s="17" t="s">
        <v>16</v>
      </c>
      <c r="B29" s="17">
        <v>1000</v>
      </c>
      <c r="C29" s="18">
        <f>C21</f>
        <v>55</v>
      </c>
      <c r="D29" s="18">
        <f>B29*C29</f>
        <v>55000</v>
      </c>
    </row>
    <row r="30" spans="1:5" x14ac:dyDescent="0.25">
      <c r="A30" s="17" t="s">
        <v>8</v>
      </c>
      <c r="B30" s="19">
        <f>D28</f>
        <v>80000</v>
      </c>
      <c r="C30" s="20">
        <v>0.1</v>
      </c>
      <c r="D30" s="18">
        <f>B30*C30</f>
        <v>8000</v>
      </c>
    </row>
    <row r="31" spans="1:5" x14ac:dyDescent="0.25">
      <c r="A31" s="17" t="s">
        <v>9</v>
      </c>
      <c r="B31" s="17"/>
      <c r="C31" s="18"/>
      <c r="D31" s="18">
        <f>9000</f>
        <v>9000</v>
      </c>
    </row>
    <row r="32" spans="1:5" x14ac:dyDescent="0.25">
      <c r="A32" s="10" t="s">
        <v>12</v>
      </c>
      <c r="B32" s="10"/>
      <c r="C32" s="10"/>
      <c r="D32" s="11">
        <f>D28-SUM(D29:D31)</f>
        <v>8000</v>
      </c>
    </row>
    <row r="34" spans="1:5" x14ac:dyDescent="0.25">
      <c r="A34" s="29" t="s">
        <v>17</v>
      </c>
      <c r="B34" s="29"/>
      <c r="C34" s="29"/>
      <c r="D34" s="29"/>
    </row>
    <row r="35" spans="1:5" x14ac:dyDescent="0.25">
      <c r="A35" s="4"/>
      <c r="B35" s="4"/>
      <c r="C35" s="4"/>
      <c r="D35" s="4"/>
    </row>
    <row r="36" spans="1:5" x14ac:dyDescent="0.25">
      <c r="A36" t="s">
        <v>22</v>
      </c>
    </row>
    <row r="37" spans="1:5" x14ac:dyDescent="0.25">
      <c r="A37" s="3" t="s">
        <v>11</v>
      </c>
      <c r="B37" s="3" t="s">
        <v>0</v>
      </c>
      <c r="C37" s="3" t="s">
        <v>1</v>
      </c>
      <c r="D37" s="3" t="s">
        <v>2</v>
      </c>
    </row>
    <row r="38" spans="1:5" x14ac:dyDescent="0.25">
      <c r="A38" s="15" t="s">
        <v>4</v>
      </c>
      <c r="B38" s="15">
        <v>2000</v>
      </c>
      <c r="C38" s="16">
        <f>(10+(4000/2000))*1.25</f>
        <v>15</v>
      </c>
      <c r="D38" s="16">
        <f>B38*C38</f>
        <v>30000</v>
      </c>
    </row>
    <row r="39" spans="1:5" x14ac:dyDescent="0.25">
      <c r="A39" s="21" t="s">
        <v>5</v>
      </c>
      <c r="B39" s="21">
        <v>2000</v>
      </c>
      <c r="C39" s="22">
        <v>10</v>
      </c>
      <c r="D39" s="22">
        <f>B39*C39</f>
        <v>20000</v>
      </c>
    </row>
    <row r="40" spans="1:5" x14ac:dyDescent="0.25">
      <c r="A40" s="21" t="s">
        <v>9</v>
      </c>
      <c r="B40" s="21"/>
      <c r="C40" s="22"/>
      <c r="D40" s="22">
        <v>10000</v>
      </c>
      <c r="E40" s="8" t="s">
        <v>19</v>
      </c>
    </row>
    <row r="41" spans="1:5" x14ac:dyDescent="0.25">
      <c r="A41" s="10" t="s">
        <v>12</v>
      </c>
      <c r="B41" s="10"/>
      <c r="C41" s="10"/>
      <c r="D41" s="11">
        <f>D38-D39-D40</f>
        <v>0</v>
      </c>
    </row>
    <row r="42" spans="1:5" ht="27.75" customHeight="1" x14ac:dyDescent="0.25"/>
    <row r="43" spans="1:5" x14ac:dyDescent="0.25">
      <c r="A43" s="3" t="s">
        <v>13</v>
      </c>
      <c r="B43" s="3" t="s">
        <v>0</v>
      </c>
      <c r="C43" s="3" t="s">
        <v>1</v>
      </c>
      <c r="D43" s="3" t="s">
        <v>2</v>
      </c>
    </row>
    <row r="44" spans="1:5" x14ac:dyDescent="0.25">
      <c r="A44" s="1" t="s">
        <v>4</v>
      </c>
      <c r="B44" s="1">
        <v>1000</v>
      </c>
      <c r="C44" s="2">
        <f>(15+(0.75*30))*1.62</f>
        <v>60.750000000000007</v>
      </c>
      <c r="D44" s="2">
        <f>B44*C44</f>
        <v>60750.000000000007</v>
      </c>
    </row>
    <row r="45" spans="1:5" x14ac:dyDescent="0.25">
      <c r="A45" s="1" t="s">
        <v>14</v>
      </c>
      <c r="B45" s="1">
        <f>B38</f>
        <v>2000</v>
      </c>
      <c r="C45" s="2">
        <f>C38</f>
        <v>15</v>
      </c>
      <c r="D45" s="2">
        <f>B45*C45</f>
        <v>30000</v>
      </c>
    </row>
    <row r="46" spans="1:5" x14ac:dyDescent="0.25">
      <c r="A46" s="1" t="s">
        <v>6</v>
      </c>
      <c r="B46" s="1">
        <v>750</v>
      </c>
      <c r="C46" s="2">
        <v>30</v>
      </c>
      <c r="D46" s="2">
        <f>B46*C46</f>
        <v>22500</v>
      </c>
    </row>
    <row r="47" spans="1:5" x14ac:dyDescent="0.25">
      <c r="A47" s="1" t="s">
        <v>9</v>
      </c>
      <c r="B47" s="1"/>
      <c r="C47" s="2"/>
      <c r="D47" s="2">
        <v>8000</v>
      </c>
    </row>
    <row r="48" spans="1:5" x14ac:dyDescent="0.25">
      <c r="A48" s="10" t="s">
        <v>12</v>
      </c>
      <c r="B48" s="10"/>
      <c r="C48" s="10"/>
      <c r="D48" s="11">
        <f>D44-SUM(D45:D47)</f>
        <v>250.00000000000728</v>
      </c>
    </row>
    <row r="50" spans="1:4" x14ac:dyDescent="0.25">
      <c r="A50" s="3" t="s">
        <v>15</v>
      </c>
      <c r="B50" s="3" t="s">
        <v>0</v>
      </c>
      <c r="C50" s="3" t="s">
        <v>1</v>
      </c>
      <c r="D50" s="3" t="s">
        <v>2</v>
      </c>
    </row>
    <row r="51" spans="1:4" x14ac:dyDescent="0.25">
      <c r="A51" s="1" t="s">
        <v>4</v>
      </c>
      <c r="B51" s="1">
        <v>1000</v>
      </c>
      <c r="C51" s="2">
        <v>80</v>
      </c>
      <c r="D51" s="2">
        <f>B51*C51</f>
        <v>80000</v>
      </c>
    </row>
    <row r="52" spans="1:4" x14ac:dyDescent="0.25">
      <c r="A52" s="1" t="s">
        <v>16</v>
      </c>
      <c r="B52" s="1">
        <v>1000</v>
      </c>
      <c r="C52" s="2">
        <f>C44</f>
        <v>60.750000000000007</v>
      </c>
      <c r="D52" s="2">
        <f>B52*C52</f>
        <v>60750.000000000007</v>
      </c>
    </row>
    <row r="53" spans="1:4" x14ac:dyDescent="0.25">
      <c r="A53" s="1" t="s">
        <v>8</v>
      </c>
      <c r="B53" s="6">
        <f>D51</f>
        <v>80000</v>
      </c>
      <c r="C53" s="12">
        <v>0.1</v>
      </c>
      <c r="D53" s="2">
        <f>B53*C53</f>
        <v>8000</v>
      </c>
    </row>
    <row r="54" spans="1:4" x14ac:dyDescent="0.25">
      <c r="A54" s="1" t="s">
        <v>9</v>
      </c>
      <c r="B54" s="1"/>
      <c r="C54" s="2"/>
      <c r="D54" s="2">
        <f>9000</f>
        <v>9000</v>
      </c>
    </row>
    <row r="55" spans="1:4" x14ac:dyDescent="0.25">
      <c r="A55" s="10" t="s">
        <v>12</v>
      </c>
      <c r="B55" s="10"/>
      <c r="C55" s="10"/>
      <c r="D55" s="11">
        <f>D51-SUM(D52:D54)</f>
        <v>2250</v>
      </c>
    </row>
    <row r="57" spans="1:4" x14ac:dyDescent="0.25">
      <c r="A57" t="s">
        <v>23</v>
      </c>
    </row>
  </sheetData>
  <mergeCells count="4">
    <mergeCell ref="A8:C8"/>
    <mergeCell ref="A9:C9"/>
    <mergeCell ref="A10:C10"/>
    <mergeCell ref="A34:D3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2022-02-19T15:41:38Z</dcterms:created>
  <dcterms:modified xsi:type="dcterms:W3CDTF">2022-03-08T07:55:39Z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1062d771-696a-4ced-b38a-e112e313e793</vt:lpwstr>
  </property>
</Properties>
</file>