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Cours DUT GEA 2ème année\M41M13 - M41F13\Année 2020 2021\Thème 4 Le centre de profit et le PCI\PCI 2021 2022\"/>
    </mc:Choice>
  </mc:AlternateContent>
  <xr:revisionPtr revIDLastSave="1" documentId="8_{1972004A-BD7F-4F85-BBCD-09CAAFFC0D33}" xr6:coauthVersionLast="36" xr6:coauthVersionMax="36" xr10:uidLastSave="{95442DC4-568E-49C9-893F-FB7076F8424C}"/>
  <bookViews>
    <workbookView xWindow="0" yWindow="0" windowWidth="21570" windowHeight="7680" xr2:uid="{5E550837-B4B8-488C-8B68-1502E72434D7}"/>
  </bookViews>
  <sheets>
    <sheet name="Exercice de révisio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2" l="1"/>
  <c r="G62" i="2"/>
  <c r="G59" i="2"/>
  <c r="G60" i="2"/>
  <c r="G10" i="2"/>
  <c r="D55" i="2"/>
  <c r="D56" i="2" s="1"/>
  <c r="D58" i="2"/>
  <c r="D57" i="2"/>
  <c r="D61" i="2" s="1"/>
  <c r="G55" i="2"/>
  <c r="D54" i="2"/>
  <c r="G56" i="2" l="1"/>
  <c r="G61" i="2"/>
  <c r="D62" i="2"/>
  <c r="D30" i="2" l="1"/>
  <c r="D29" i="2"/>
  <c r="D27" i="2"/>
  <c r="D28" i="2" s="1"/>
  <c r="F8" i="2"/>
  <c r="G8" i="2" s="1"/>
  <c r="G6" i="2"/>
  <c r="G5" i="2"/>
  <c r="G7" i="2" s="1"/>
  <c r="D8" i="2"/>
  <c r="D5" i="2"/>
  <c r="D7" i="2" s="1"/>
  <c r="D9" i="2"/>
  <c r="G9" i="2" s="1"/>
  <c r="D31" i="2" l="1"/>
  <c r="D32" i="2" s="1"/>
  <c r="G11" i="2"/>
  <c r="G12" i="2" s="1"/>
  <c r="D11" i="2"/>
  <c r="D12" i="2" s="1"/>
</calcChain>
</file>

<file path=xl/sharedStrings.xml><?xml version="1.0" encoding="utf-8"?>
<sst xmlns="http://schemas.openxmlformats.org/spreadsheetml/2006/main" count="48" uniqueCount="23">
  <si>
    <t>Q</t>
  </si>
  <si>
    <t>PU</t>
  </si>
  <si>
    <t>M</t>
  </si>
  <si>
    <t>SITUATION ACTUELLE</t>
  </si>
  <si>
    <t>STRATEGIE ENVISAGEE</t>
  </si>
  <si>
    <t>TOTAL CA</t>
  </si>
  <si>
    <t>TOTAL CHARGES</t>
  </si>
  <si>
    <t>RESULTATS</t>
  </si>
  <si>
    <t>Charges additionnelles (P3)</t>
  </si>
  <si>
    <t>Charges variables (P1)</t>
  </si>
  <si>
    <t>Charges fixes (P1)</t>
  </si>
  <si>
    <t>Ventes de P1  (extérieur)</t>
  </si>
  <si>
    <t>Ventes de P3 (extérieur)</t>
  </si>
  <si>
    <t>VENTE 2400P1 SUR LE MARCHE EXTERIEUR</t>
  </si>
  <si>
    <t>Question 1</t>
  </si>
  <si>
    <t>Question 2</t>
  </si>
  <si>
    <t>Question 3</t>
  </si>
  <si>
    <t>Question 4</t>
  </si>
  <si>
    <t>POUR C1</t>
  </si>
  <si>
    <t>POUR C2</t>
  </si>
  <si>
    <t>Ventes de P3 à C2</t>
  </si>
  <si>
    <t>Achat de P3 à C1</t>
  </si>
  <si>
    <t>VERIFICATION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</si>
</sst>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208359</xdr:colOff>
      <xdr:row>14</xdr:row>
      <xdr:rowOff>154781</xdr:rowOff>
    </xdr:from>
    <xdr:to>
      <xdr:col>6</xdr:col>
      <xdr:colOff>756047</xdr:colOff>
      <xdr:row>21</xdr:row>
      <xdr:rowOff>142875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854DAA5-C717-40F0-A154-9DBED197E076}"/>
            </a:ext>
          </a:extLst>
        </xdr:cNvPr>
        <xdr:cNvSpPr txBox="1"/>
      </xdr:nvSpPr>
      <xdr:spPr>
        <a:xfrm>
          <a:off x="208359" y="2821781"/>
          <a:ext cx="6060282" cy="13215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 C1, il faut minimum vendre au coût variable</a:t>
          </a:r>
          <a:r>
            <a:rPr lang="fr-FR" sz="1100" baseline="0"/>
            <a:t> unitaire. Le PCI ne peut pas être inférieur à 520€</a:t>
          </a:r>
        </a:p>
        <a:p>
          <a:endParaRPr lang="fr-FR" sz="1100" baseline="0"/>
        </a:p>
        <a:p>
          <a:r>
            <a:rPr lang="fr-FR" sz="1100" baseline="0"/>
            <a:t>Pour C2, les charges additionnelles étant de 1266,67€ par produit (760000/600) et le prix de vente étant de 2000€, le PCI de P1 ne peut pas être supérieur à 733,33€ (2000-1266,67).</a:t>
          </a:r>
        </a:p>
        <a:p>
          <a:endParaRPr lang="fr-FR" sz="1100" baseline="0"/>
        </a:p>
        <a:p>
          <a:r>
            <a:rPr lang="fr-FR" sz="1100" baseline="0"/>
            <a:t>Le PCI de P1 doit donc se situer entre 520€ et 733,33€</a:t>
          </a:r>
          <a:endParaRPr lang="fr-FR" sz="1100"/>
        </a:p>
      </xdr:txBody>
    </xdr:sp>
    <xdr:clientData/>
  </xdr:twoCellAnchor>
  <xdr:twoCellAnchor>
    <xdr:from>
      <xdr:col>0</xdr:col>
      <xdr:colOff>214312</xdr:colOff>
      <xdr:row>35</xdr:row>
      <xdr:rowOff>119062</xdr:rowOff>
    </xdr:from>
    <xdr:to>
      <xdr:col>8</xdr:col>
      <xdr:colOff>261937</xdr:colOff>
      <xdr:row>50</xdr:row>
      <xdr:rowOff>17859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EC90B46-2749-4113-BD19-3BF4933DE4EA}"/>
            </a:ext>
          </a:extLst>
        </xdr:cNvPr>
        <xdr:cNvSpPr txBox="1"/>
      </xdr:nvSpPr>
      <xdr:spPr>
        <a:xfrm>
          <a:off x="214312" y="6786562"/>
          <a:ext cx="7084219" cy="2756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La stucture actuelle (uniquement</a:t>
          </a:r>
          <a:r>
            <a:rPr lang="fr-FR" sz="1100" baseline="0"/>
            <a:t> centre C1) </a:t>
          </a:r>
          <a:r>
            <a:rPr lang="fr-FR" sz="1100"/>
            <a:t> permet un bénéfice de 648000€ (question</a:t>
          </a:r>
          <a:r>
            <a:rPr lang="fr-FR" sz="1100" baseline="0"/>
            <a:t> 1)</a:t>
          </a:r>
          <a:endParaRPr lang="fr-FR" sz="1100"/>
        </a:p>
        <a:p>
          <a:r>
            <a:rPr lang="fr-FR" sz="1100"/>
            <a:t>Le résultat maximum</a:t>
          </a:r>
          <a:r>
            <a:rPr lang="fr-FR" sz="1100" baseline="0"/>
            <a:t> espéré par le centre C1 est de 816000€ (question 3).</a:t>
          </a:r>
        </a:p>
        <a:p>
          <a:r>
            <a:rPr lang="fr-FR" sz="1100" baseline="0"/>
            <a:t>Avec un PCI à 520€ le résultat global de la société est de 936000€ (question 1)</a:t>
          </a:r>
        </a:p>
        <a:p>
          <a:endParaRPr lang="fr-FR" sz="1100" baseline="0"/>
        </a:p>
        <a:p>
          <a:r>
            <a:rPr lang="fr-FR" sz="1100" baseline="0"/>
            <a:t>Pour C1 </a:t>
          </a:r>
        </a:p>
        <a:p>
          <a:endParaRPr lang="fr-FR" sz="1100" baseline="0"/>
        </a:p>
        <a:p>
          <a:r>
            <a:rPr lang="fr-FR" sz="1100" baseline="0"/>
            <a:t>Résultat   =&gt;    (1800*1200)+(PCI*600)  -(2400*520) - 576000  = 696000</a:t>
          </a:r>
        </a:p>
        <a:p>
          <a:r>
            <a:rPr lang="fr-FR" sz="1100" baseline="0"/>
            <a:t>	600PCI = 360000€</a:t>
          </a:r>
        </a:p>
        <a:p>
          <a:r>
            <a:rPr lang="fr-FR" sz="1100" baseline="0"/>
            <a:t>	PCI = 600€</a:t>
          </a:r>
        </a:p>
        <a:p>
          <a:endParaRPr lang="fr-FR" sz="1100" baseline="0"/>
        </a:p>
        <a:p>
          <a:r>
            <a:rPr lang="fr-FR" sz="1100" baseline="0"/>
            <a:t>Pour C2  (776000-696000)= 80000€</a:t>
          </a:r>
        </a:p>
        <a:p>
          <a:r>
            <a:rPr lang="fr-FR" sz="1100" baseline="0"/>
            <a:t>Résultat  =&gt;  (600*2000) - (600*600) - 400 000 - (600*PCI)   = 80000€</a:t>
          </a:r>
        </a:p>
        <a:p>
          <a:r>
            <a:rPr lang="fr-FR" sz="1100" baseline="0"/>
            <a:t>	600PCI  = 360000€</a:t>
          </a:r>
        </a:p>
        <a:p>
          <a:r>
            <a:rPr lang="fr-FR" sz="1100" baseline="0"/>
            <a:t>	PCI = 600€</a:t>
          </a:r>
        </a:p>
        <a:p>
          <a:r>
            <a:rPr lang="fr-FR" sz="1100" baseline="0"/>
            <a:t>	</a:t>
          </a:r>
        </a:p>
        <a:p>
          <a:r>
            <a:rPr lang="fr-FR" sz="1100" baseline="0"/>
            <a:t>Le PCI optimal est donc de 600€</a:t>
          </a: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 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F3297-66DF-4DD6-BF14-F82F703D9C2D}">
  <dimension ref="A1:H62"/>
  <sheetViews>
    <sheetView showGridLines="0" tabSelected="1" zoomScale="160" zoomScaleNormal="160" workbookViewId="0">
      <selection activeCell="K53" sqref="K53:L53"/>
    </sheetView>
  </sheetViews>
  <sheetFormatPr baseColWidth="10" defaultRowHeight="15" x14ac:dyDescent="0.25"/>
  <cols>
    <col min="1" max="1" width="25.5703125" bestFit="1" customWidth="1"/>
  </cols>
  <sheetData>
    <row r="1" spans="1:7" x14ac:dyDescent="0.25">
      <c r="A1" t="s">
        <v>14</v>
      </c>
    </row>
    <row r="3" spans="1:7" x14ac:dyDescent="0.25">
      <c r="A3" s="1"/>
      <c r="B3" s="8" t="s">
        <v>3</v>
      </c>
      <c r="C3" s="8"/>
      <c r="D3" s="8"/>
      <c r="E3" s="8" t="s">
        <v>4</v>
      </c>
      <c r="F3" s="8"/>
      <c r="G3" s="8"/>
    </row>
    <row r="4" spans="1:7" x14ac:dyDescent="0.25">
      <c r="A4" s="1"/>
      <c r="B4" s="2" t="s">
        <v>0</v>
      </c>
      <c r="C4" s="2" t="s">
        <v>1</v>
      </c>
      <c r="D4" s="2" t="s">
        <v>2</v>
      </c>
      <c r="E4" s="2" t="s">
        <v>0</v>
      </c>
      <c r="F4" s="2" t="s">
        <v>1</v>
      </c>
      <c r="G4" s="2" t="s">
        <v>2</v>
      </c>
    </row>
    <row r="5" spans="1:7" x14ac:dyDescent="0.25">
      <c r="A5" s="1" t="s">
        <v>11</v>
      </c>
      <c r="B5" s="1">
        <v>1800</v>
      </c>
      <c r="C5" s="1">
        <v>1200</v>
      </c>
      <c r="D5" s="1">
        <f>B5*C5</f>
        <v>2160000</v>
      </c>
      <c r="E5" s="1">
        <v>1800</v>
      </c>
      <c r="F5" s="1">
        <v>1200</v>
      </c>
      <c r="G5" s="1">
        <f>E5*F5</f>
        <v>2160000</v>
      </c>
    </row>
    <row r="6" spans="1:7" x14ac:dyDescent="0.25">
      <c r="A6" s="1" t="s">
        <v>12</v>
      </c>
      <c r="B6" s="1"/>
      <c r="C6" s="1"/>
      <c r="D6" s="1"/>
      <c r="E6" s="1">
        <v>600</v>
      </c>
      <c r="F6" s="1">
        <v>2000</v>
      </c>
      <c r="G6" s="1">
        <f>E6*F6</f>
        <v>1200000</v>
      </c>
    </row>
    <row r="7" spans="1:7" x14ac:dyDescent="0.25">
      <c r="A7" s="4" t="s">
        <v>5</v>
      </c>
      <c r="B7" s="4"/>
      <c r="C7" s="4"/>
      <c r="D7" s="4">
        <f>D5</f>
        <v>2160000</v>
      </c>
      <c r="E7" s="4"/>
      <c r="F7" s="4"/>
      <c r="G7" s="4">
        <f>G5+G6</f>
        <v>3360000</v>
      </c>
    </row>
    <row r="8" spans="1:7" x14ac:dyDescent="0.25">
      <c r="A8" s="1" t="s">
        <v>9</v>
      </c>
      <c r="B8" s="1">
        <v>1800</v>
      </c>
      <c r="C8" s="1">
        <v>520</v>
      </c>
      <c r="D8" s="1">
        <f>B8*C8</f>
        <v>936000</v>
      </c>
      <c r="E8" s="1">
        <v>2400</v>
      </c>
      <c r="F8" s="1">
        <f>C8</f>
        <v>520</v>
      </c>
      <c r="G8" s="1">
        <f>E8*F8</f>
        <v>1248000</v>
      </c>
    </row>
    <row r="9" spans="1:7" x14ac:dyDescent="0.25">
      <c r="A9" s="1" t="s">
        <v>10</v>
      </c>
      <c r="B9" s="1"/>
      <c r="C9" s="1"/>
      <c r="D9" s="1">
        <f>2400*240</f>
        <v>576000</v>
      </c>
      <c r="E9" s="1"/>
      <c r="F9" s="1"/>
      <c r="G9" s="1">
        <f>D9</f>
        <v>576000</v>
      </c>
    </row>
    <row r="10" spans="1:7" x14ac:dyDescent="0.25">
      <c r="A10" s="1" t="s">
        <v>8</v>
      </c>
      <c r="B10" s="1"/>
      <c r="C10" s="1"/>
      <c r="D10" s="1"/>
      <c r="E10" s="1"/>
      <c r="F10" s="1"/>
      <c r="G10" s="1">
        <f>400000+(600*600)</f>
        <v>760000</v>
      </c>
    </row>
    <row r="11" spans="1:7" x14ac:dyDescent="0.25">
      <c r="A11" s="4" t="s">
        <v>6</v>
      </c>
      <c r="B11" s="4"/>
      <c r="C11" s="4"/>
      <c r="D11" s="4">
        <f>D8+D9</f>
        <v>1512000</v>
      </c>
      <c r="E11" s="4"/>
      <c r="F11" s="4"/>
      <c r="G11" s="4">
        <f>SUM(G8:G10)</f>
        <v>2584000</v>
      </c>
    </row>
    <row r="12" spans="1:7" x14ac:dyDescent="0.25">
      <c r="A12" s="4" t="s">
        <v>7</v>
      </c>
      <c r="B12" s="4"/>
      <c r="C12" s="4"/>
      <c r="D12" s="4">
        <f>D7-D11</f>
        <v>648000</v>
      </c>
      <c r="E12" s="4"/>
      <c r="F12" s="4"/>
      <c r="G12" s="4">
        <f>G7-G11</f>
        <v>776000</v>
      </c>
    </row>
    <row r="14" spans="1:7" x14ac:dyDescent="0.25">
      <c r="A14" t="s">
        <v>15</v>
      </c>
    </row>
    <row r="24" spans="1:4" x14ac:dyDescent="0.25">
      <c r="A24" t="s">
        <v>16</v>
      </c>
    </row>
    <row r="25" spans="1:4" x14ac:dyDescent="0.25">
      <c r="A25" s="5" t="s">
        <v>13</v>
      </c>
      <c r="B25" s="6"/>
      <c r="C25" s="6"/>
      <c r="D25" s="7"/>
    </row>
    <row r="26" spans="1:4" x14ac:dyDescent="0.25">
      <c r="A26" s="1"/>
      <c r="B26" s="2" t="s">
        <v>0</v>
      </c>
      <c r="C26" s="2" t="s">
        <v>1</v>
      </c>
      <c r="D26" s="2" t="s">
        <v>2</v>
      </c>
    </row>
    <row r="27" spans="1:4" x14ac:dyDescent="0.25">
      <c r="A27" s="1" t="s">
        <v>11</v>
      </c>
      <c r="B27" s="1">
        <v>2400</v>
      </c>
      <c r="C27" s="1">
        <v>1050</v>
      </c>
      <c r="D27" s="1">
        <f>B27*C27</f>
        <v>2520000</v>
      </c>
    </row>
    <row r="28" spans="1:4" x14ac:dyDescent="0.25">
      <c r="A28" s="4" t="s">
        <v>5</v>
      </c>
      <c r="B28" s="4"/>
      <c r="C28" s="4"/>
      <c r="D28" s="4">
        <f>D27</f>
        <v>2520000</v>
      </c>
    </row>
    <row r="29" spans="1:4" x14ac:dyDescent="0.25">
      <c r="A29" s="1" t="s">
        <v>9</v>
      </c>
      <c r="B29" s="1">
        <v>2400</v>
      </c>
      <c r="C29" s="1">
        <v>520</v>
      </c>
      <c r="D29" s="1">
        <f>B29*C29</f>
        <v>1248000</v>
      </c>
    </row>
    <row r="30" spans="1:4" x14ac:dyDescent="0.25">
      <c r="A30" s="1" t="s">
        <v>10</v>
      </c>
      <c r="B30" s="1"/>
      <c r="C30" s="1"/>
      <c r="D30" s="1">
        <f>2400*240</f>
        <v>576000</v>
      </c>
    </row>
    <row r="31" spans="1:4" x14ac:dyDescent="0.25">
      <c r="A31" s="4" t="s">
        <v>6</v>
      </c>
      <c r="B31" s="4"/>
      <c r="C31" s="4"/>
      <c r="D31" s="4">
        <f>D29+D30</f>
        <v>1824000</v>
      </c>
    </row>
    <row r="32" spans="1:4" x14ac:dyDescent="0.25">
      <c r="A32" s="4" t="s">
        <v>7</v>
      </c>
      <c r="B32" s="4"/>
      <c r="C32" s="4"/>
      <c r="D32" s="4">
        <f>D28-D31</f>
        <v>696000</v>
      </c>
    </row>
    <row r="34" spans="1:1" x14ac:dyDescent="0.25">
      <c r="A34" t="s">
        <v>17</v>
      </c>
    </row>
    <row r="52" spans="1:8" x14ac:dyDescent="0.25">
      <c r="A52" s="1" t="s">
        <v>22</v>
      </c>
      <c r="B52" s="8" t="s">
        <v>18</v>
      </c>
      <c r="C52" s="8"/>
      <c r="D52" s="8"/>
      <c r="E52" s="8" t="s">
        <v>19</v>
      </c>
      <c r="F52" s="8"/>
      <c r="G52" s="8"/>
    </row>
    <row r="53" spans="1:8" x14ac:dyDescent="0.25">
      <c r="A53" s="1"/>
      <c r="B53" s="3" t="s">
        <v>0</v>
      </c>
      <c r="C53" s="3" t="s">
        <v>1</v>
      </c>
      <c r="D53" s="3" t="s">
        <v>2</v>
      </c>
      <c r="E53" s="3" t="s">
        <v>0</v>
      </c>
      <c r="F53" s="3" t="s">
        <v>1</v>
      </c>
      <c r="G53" s="3" t="s">
        <v>2</v>
      </c>
    </row>
    <row r="54" spans="1:8" x14ac:dyDescent="0.25">
      <c r="A54" s="1" t="s">
        <v>11</v>
      </c>
      <c r="B54" s="1">
        <v>1800</v>
      </c>
      <c r="C54" s="1">
        <v>1200</v>
      </c>
      <c r="D54" s="1">
        <f>B54*C54</f>
        <v>2160000</v>
      </c>
      <c r="E54" s="1"/>
      <c r="F54" s="1"/>
      <c r="G54" s="1"/>
    </row>
    <row r="55" spans="1:8" x14ac:dyDescent="0.25">
      <c r="A55" s="1" t="s">
        <v>20</v>
      </c>
      <c r="B55" s="1">
        <v>600</v>
      </c>
      <c r="C55" s="1">
        <v>600</v>
      </c>
      <c r="D55" s="1">
        <f>B55*C55</f>
        <v>360000</v>
      </c>
      <c r="E55" s="1">
        <v>600</v>
      </c>
      <c r="F55" s="1">
        <v>2000</v>
      </c>
      <c r="G55" s="1">
        <f>E55*F55</f>
        <v>1200000</v>
      </c>
    </row>
    <row r="56" spans="1:8" x14ac:dyDescent="0.25">
      <c r="A56" s="4" t="s">
        <v>5</v>
      </c>
      <c r="B56" s="4"/>
      <c r="C56" s="4"/>
      <c r="D56" s="4">
        <f>D54+D55</f>
        <v>2520000</v>
      </c>
      <c r="E56" s="4"/>
      <c r="F56" s="4"/>
      <c r="G56" s="4">
        <f>G54+G55</f>
        <v>1200000</v>
      </c>
    </row>
    <row r="57" spans="1:8" x14ac:dyDescent="0.25">
      <c r="A57" s="1" t="s">
        <v>9</v>
      </c>
      <c r="B57" s="1">
        <v>2400</v>
      </c>
      <c r="C57" s="1">
        <v>520</v>
      </c>
      <c r="D57" s="1">
        <f>B57*C57</f>
        <v>1248000</v>
      </c>
      <c r="E57" s="1"/>
      <c r="F57" s="1"/>
      <c r="G57" s="1"/>
    </row>
    <row r="58" spans="1:8" x14ac:dyDescent="0.25">
      <c r="A58" s="1" t="s">
        <v>10</v>
      </c>
      <c r="B58" s="1"/>
      <c r="C58" s="1"/>
      <c r="D58" s="1">
        <f>2400*240</f>
        <v>576000</v>
      </c>
      <c r="E58" s="1"/>
      <c r="F58" s="1"/>
      <c r="G58" s="1"/>
    </row>
    <row r="59" spans="1:8" x14ac:dyDescent="0.25">
      <c r="A59" s="1" t="s">
        <v>21</v>
      </c>
      <c r="B59" s="1"/>
      <c r="C59" s="1"/>
      <c r="D59" s="1"/>
      <c r="E59" s="1">
        <v>600</v>
      </c>
      <c r="F59" s="1">
        <v>600</v>
      </c>
      <c r="G59" s="1">
        <f>E59*F59</f>
        <v>360000</v>
      </c>
    </row>
    <row r="60" spans="1:8" x14ac:dyDescent="0.25">
      <c r="A60" s="1" t="s">
        <v>8</v>
      </c>
      <c r="B60" s="1"/>
      <c r="C60" s="1"/>
      <c r="D60" s="1"/>
      <c r="E60" s="1"/>
      <c r="F60" s="1"/>
      <c r="G60" s="1">
        <f>400000+(600*600)</f>
        <v>760000</v>
      </c>
    </row>
    <row r="61" spans="1:8" x14ac:dyDescent="0.25">
      <c r="A61" s="4" t="s">
        <v>6</v>
      </c>
      <c r="B61" s="4"/>
      <c r="C61" s="4"/>
      <c r="D61" s="4">
        <f>D57+D58</f>
        <v>1824000</v>
      </c>
      <c r="E61" s="4"/>
      <c r="F61" s="4"/>
      <c r="G61" s="4">
        <f>SUM(G57:G60)</f>
        <v>1120000</v>
      </c>
    </row>
    <row r="62" spans="1:8" x14ac:dyDescent="0.25">
      <c r="A62" s="4" t="s">
        <v>7</v>
      </c>
      <c r="B62" s="4"/>
      <c r="C62" s="4"/>
      <c r="D62" s="4">
        <f>D56-D61</f>
        <v>696000</v>
      </c>
      <c r="E62" s="4"/>
      <c r="F62" s="4"/>
      <c r="G62" s="4">
        <f>G56-G61</f>
        <v>80000</v>
      </c>
      <c r="H62" s="9">
        <f>D62+G62</f>
        <v>776000</v>
      </c>
    </row>
  </sheetData>
  <mergeCells count="5">
    <mergeCell ref="B3:D3"/>
    <mergeCell ref="E3:G3"/>
    <mergeCell ref="A25:D25"/>
    <mergeCell ref="B52:D52"/>
    <mergeCell ref="E52:G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de révision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2022-02-19T15:41:38Z</dcterms:created>
  <dcterms:modified xsi:type="dcterms:W3CDTF">2022-03-08T08:56:03Z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b624e0a3-e204-42a8-ab34-405ef45a8bc7</vt:lpwstr>
  </property>
</Properties>
</file>