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IUT BRETIGNY GEA\BUT\Cours BUT2\GEMA\R3 GEMA12 - Financement des activités\R3 GEMA 12 Chapitre 1\"/>
    </mc:Choice>
  </mc:AlternateContent>
  <xr:revisionPtr revIDLastSave="5" documentId="11_1BBEA5682E7F6AA92C1D2FF154CA2F2B5DAC2909" xr6:coauthVersionLast="36" xr6:coauthVersionMax="36" xr10:uidLastSave="{243D31AD-4DFB-4DBA-8241-1A193B476D8D}"/>
  <bookViews>
    <workbookView xWindow="360" yWindow="390" windowWidth="19440" windowHeight="11085" xr2:uid="{00000000-000D-0000-FFFF-FFFF00000000}"/>
  </bookViews>
  <sheets>
    <sheet name="Moyenne mobile" sheetId="2" r:id="rId1"/>
    <sheet name="MMC" sheetId="8" r:id="rId2"/>
  </sheets>
  <calcPr calcId="191029"/>
</workbook>
</file>

<file path=xl/calcChain.xml><?xml version="1.0" encoding="utf-8"?>
<calcChain xmlns="http://schemas.openxmlformats.org/spreadsheetml/2006/main">
  <c r="C6" i="2" l="1"/>
  <c r="G9" i="8"/>
  <c r="C7" i="8"/>
  <c r="C53" i="2" l="1"/>
  <c r="C54" i="2"/>
  <c r="C55" i="2"/>
  <c r="C56" i="2"/>
  <c r="C57" i="2"/>
  <c r="C58" i="2"/>
  <c r="C59" i="2"/>
  <c r="C60" i="2"/>
  <c r="C61" i="2"/>
  <c r="C62" i="2"/>
  <c r="C63" i="2"/>
  <c r="C52" i="2"/>
  <c r="A32" i="2"/>
  <c r="A31" i="2"/>
  <c r="F10" i="8" l="1"/>
  <c r="C28" i="8"/>
  <c r="F14" i="8" s="1"/>
  <c r="G16" i="8" s="1"/>
  <c r="C25" i="8"/>
  <c r="F13" i="8" s="1"/>
  <c r="G15" i="8" s="1"/>
  <c r="C22" i="8"/>
  <c r="F12" i="8" s="1"/>
  <c r="G14" i="8" s="1"/>
  <c r="C19" i="8"/>
  <c r="F11" i="8" s="1"/>
  <c r="G13" i="8" s="1"/>
  <c r="C16" i="8"/>
  <c r="C13" i="8"/>
  <c r="F9" i="8" s="1"/>
  <c r="C10" i="8"/>
  <c r="F8" i="8" s="1"/>
  <c r="F7" i="8"/>
  <c r="D6" i="2"/>
  <c r="G11" i="8" l="1"/>
  <c r="G10" i="8"/>
  <c r="G12" i="8"/>
  <c r="C27" i="2" l="1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B36" i="2" s="1"/>
  <c r="D53" i="2" s="1"/>
  <c r="E53" i="2" s="1"/>
  <c r="Y76" i="2" s="1"/>
  <c r="C17" i="2"/>
  <c r="D17" i="2" s="1"/>
  <c r="B35" i="2" s="1"/>
  <c r="C16" i="2"/>
  <c r="D16" i="2" s="1"/>
  <c r="B46" i="2" s="1"/>
  <c r="D63" i="2" s="1"/>
  <c r="E63" i="2" s="1"/>
  <c r="Y86" i="2" s="1"/>
  <c r="C15" i="2"/>
  <c r="D15" i="2" s="1"/>
  <c r="C14" i="2"/>
  <c r="D14" i="2" s="1"/>
  <c r="C13" i="2"/>
  <c r="D13" i="2" s="1"/>
  <c r="B43" i="2" s="1"/>
  <c r="D60" i="2" s="1"/>
  <c r="E60" i="2" s="1"/>
  <c r="Y83" i="2" s="1"/>
  <c r="C12" i="2"/>
  <c r="D12" i="2" s="1"/>
  <c r="B42" i="2" s="1"/>
  <c r="D59" i="2" s="1"/>
  <c r="E59" i="2" s="1"/>
  <c r="Y82" i="2" s="1"/>
  <c r="C11" i="2"/>
  <c r="D11" i="2" s="1"/>
  <c r="B41" i="2" s="1"/>
  <c r="D58" i="2" s="1"/>
  <c r="E58" i="2" s="1"/>
  <c r="Y81" i="2" s="1"/>
  <c r="C10" i="2"/>
  <c r="D10" i="2" s="1"/>
  <c r="C9" i="2"/>
  <c r="D9" i="2" s="1"/>
  <c r="C8" i="2"/>
  <c r="D8" i="2" s="1"/>
  <c r="C7" i="2"/>
  <c r="D7" i="2" s="1"/>
  <c r="B44" i="2" l="1"/>
  <c r="D61" i="2" s="1"/>
  <c r="E61" i="2" s="1"/>
  <c r="Y84" i="2" s="1"/>
  <c r="B37" i="2"/>
  <c r="D54" i="2" s="1"/>
  <c r="E54" i="2" s="1"/>
  <c r="Y77" i="2" s="1"/>
  <c r="B45" i="2"/>
  <c r="D62" i="2" s="1"/>
  <c r="E62" i="2" s="1"/>
  <c r="Y85" i="2" s="1"/>
  <c r="B38" i="2"/>
  <c r="D55" i="2" s="1"/>
  <c r="E55" i="2" s="1"/>
  <c r="Y78" i="2" s="1"/>
  <c r="D52" i="2"/>
  <c r="E52" i="2" s="1"/>
  <c r="Y75" i="2" s="1"/>
  <c r="B39" i="2"/>
  <c r="D56" i="2" s="1"/>
  <c r="E56" i="2" s="1"/>
  <c r="Y79" i="2" s="1"/>
  <c r="B40" i="2"/>
  <c r="D57" i="2" s="1"/>
  <c r="E57" i="2" s="1"/>
  <c r="Y80" i="2" s="1"/>
  <c r="B47" i="2" l="1"/>
</calcChain>
</file>

<file path=xl/sharedStrings.xml><?xml version="1.0" encoding="utf-8"?>
<sst xmlns="http://schemas.openxmlformats.org/spreadsheetml/2006/main" count="56" uniqueCount="35">
  <si>
    <t>Ventes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</si>
  <si>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</si>
  <si>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</si>
  <si>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</si>
  <si>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</si>
  <si>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</si>
  <si>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</si>
  <si>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</si>
  <si>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</si>
  <si>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</si>
  <si>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</si>
  <si>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</si>
  <si>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</si>
  <si>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</si>
  <si>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MMC</t>
  </si>
  <si>
    <t>Trimestre</t>
  </si>
  <si>
    <t>Ordre 3</t>
  </si>
  <si>
    <t>Coefficients  Moyens</t>
  </si>
  <si>
    <t>TOTAL</t>
  </si>
  <si>
    <t>Coefficients saisonniers</t>
  </si>
  <si>
    <t>Moyenne Mobile (3)</t>
  </si>
  <si>
    <t>Valeur de l'équation</t>
  </si>
  <si>
    <t>Prévisions</t>
  </si>
  <si>
    <t>Indices</t>
  </si>
  <si>
    <t>1TRI N</t>
  </si>
  <si>
    <t>2TRI N</t>
  </si>
  <si>
    <t>3TRI N</t>
  </si>
  <si>
    <t>4TRIN</t>
  </si>
  <si>
    <t>1TRIN+1</t>
  </si>
  <si>
    <t>2TRI N+1</t>
  </si>
  <si>
    <t>3TRI N+1</t>
  </si>
  <si>
    <t>4TRI N+1</t>
  </si>
  <si>
    <t>1TRIN+2</t>
  </si>
  <si>
    <t>2TRI N+2</t>
  </si>
  <si>
    <t>Moyenne Mobile Centrée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</si>
</sst>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2" fontId="0" fillId="2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164" fontId="0" fillId="3" borderId="1" xfId="0" applyNumberFormat="1" applyFill="1" applyBorder="1"/>
    <xf numFmtId="164" fontId="1" fillId="3" borderId="1" xfId="0" applyNumberFormat="1" applyFont="1" applyFill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2" fontId="0" fillId="3" borderId="1" xfId="0" applyNumberFormat="1" applyFill="1" applyBorder="1"/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wrapText="1"/>
    </xf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92283895133971E-2"/>
          <c:y val="2.7274550586837022E-2"/>
          <c:w val="0.85963827248866642"/>
          <c:h val="0.8863076313574010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'Moyenne mobile'!$B$4</c:f>
              <c:strCache>
                <c:ptCount val="1"/>
                <c:pt idx="0">
                  <c:v>Ventes</c:v>
                </c:pt>
              </c:strCache>
            </c:strRef>
          </c:tx>
          <c:marker>
            <c:symbol val="none"/>
          </c:marker>
          <c:xVal>
            <c:numRef>
              <c:f>'Moyenne mobile'!$A$5:$A$28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'Moyenne mobile'!$B$5:$B$28</c:f>
              <c:numCache>
                <c:formatCode>General</c:formatCode>
                <c:ptCount val="24"/>
                <c:pt idx="0">
                  <c:v>150</c:v>
                </c:pt>
                <c:pt idx="1">
                  <c:v>90</c:v>
                </c:pt>
                <c:pt idx="2">
                  <c:v>350</c:v>
                </c:pt>
                <c:pt idx="3">
                  <c:v>140</c:v>
                </c:pt>
                <c:pt idx="4">
                  <c:v>95</c:v>
                </c:pt>
                <c:pt idx="5">
                  <c:v>320</c:v>
                </c:pt>
                <c:pt idx="6">
                  <c:v>152</c:v>
                </c:pt>
                <c:pt idx="7">
                  <c:v>85</c:v>
                </c:pt>
                <c:pt idx="8">
                  <c:v>370</c:v>
                </c:pt>
                <c:pt idx="9">
                  <c:v>180</c:v>
                </c:pt>
                <c:pt idx="10">
                  <c:v>110</c:v>
                </c:pt>
                <c:pt idx="11">
                  <c:v>350</c:v>
                </c:pt>
                <c:pt idx="12">
                  <c:v>152</c:v>
                </c:pt>
                <c:pt idx="13">
                  <c:v>108</c:v>
                </c:pt>
                <c:pt idx="14">
                  <c:v>325</c:v>
                </c:pt>
                <c:pt idx="15">
                  <c:v>162</c:v>
                </c:pt>
                <c:pt idx="16">
                  <c:v>100</c:v>
                </c:pt>
                <c:pt idx="17">
                  <c:v>405</c:v>
                </c:pt>
                <c:pt idx="18">
                  <c:v>168</c:v>
                </c:pt>
                <c:pt idx="19">
                  <c:v>105</c:v>
                </c:pt>
                <c:pt idx="20">
                  <c:v>410</c:v>
                </c:pt>
                <c:pt idx="21">
                  <c:v>170</c:v>
                </c:pt>
                <c:pt idx="22">
                  <c:v>95</c:v>
                </c:pt>
                <c:pt idx="23">
                  <c:v>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9A-473F-9B05-DCD056BF13E5}"/>
            </c:ext>
          </c:extLst>
        </c:ser>
        <c:ser>
          <c:idx val="1"/>
          <c:order val="1"/>
          <c:tx>
            <c:strRef>
              <c:f>'Moyenne mobile'!$C$4</c:f>
              <c:strCache>
                <c:ptCount val="1"/>
                <c:pt idx="0">
                  <c:v>Moyenne Mobile (3)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trendline>
            <c:spPr>
              <a:ln w="28575">
                <a:solidFill>
                  <a:schemeClr val="tx1"/>
                </a:solidFill>
              </a:ln>
            </c:spPr>
            <c:trendlineType val="linear"/>
            <c:dispRSqr val="0"/>
            <c:dispEq val="1"/>
            <c:trendlineLbl>
              <c:layout>
                <c:manualLayout>
                  <c:x val="-8.2427272536118295E-3"/>
                  <c:y val="0.320288487645940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 b="1"/>
                  </a:pPr>
                  <a:endParaRPr lang="fr-FR"/>
                </a:p>
              </c:txPr>
            </c:trendlineLbl>
          </c:trendline>
          <c:xVal>
            <c:numRef>
              <c:f>'Moyenne mobile'!$A$5:$A$28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'Moyenne mobile'!$C$5:$C$27</c:f>
              <c:numCache>
                <c:formatCode>0.00</c:formatCode>
                <c:ptCount val="23"/>
                <c:pt idx="1">
                  <c:v>196.66666666666666</c:v>
                </c:pt>
                <c:pt idx="2">
                  <c:v>193.33333333333334</c:v>
                </c:pt>
                <c:pt idx="3">
                  <c:v>195</c:v>
                </c:pt>
                <c:pt idx="4">
                  <c:v>185</c:v>
                </c:pt>
                <c:pt idx="5">
                  <c:v>189</c:v>
                </c:pt>
                <c:pt idx="6">
                  <c:v>185.66666666666666</c:v>
                </c:pt>
                <c:pt idx="7">
                  <c:v>202.33333333333334</c:v>
                </c:pt>
                <c:pt idx="8">
                  <c:v>211.66666666666666</c:v>
                </c:pt>
                <c:pt idx="9">
                  <c:v>220</c:v>
                </c:pt>
                <c:pt idx="10">
                  <c:v>213.33333333333334</c:v>
                </c:pt>
                <c:pt idx="11">
                  <c:v>204</c:v>
                </c:pt>
                <c:pt idx="12">
                  <c:v>203.33333333333334</c:v>
                </c:pt>
                <c:pt idx="13">
                  <c:v>195</c:v>
                </c:pt>
                <c:pt idx="14">
                  <c:v>198.33333333333334</c:v>
                </c:pt>
                <c:pt idx="15">
                  <c:v>195.66666666666666</c:v>
                </c:pt>
                <c:pt idx="16">
                  <c:v>222.33333333333334</c:v>
                </c:pt>
                <c:pt idx="17">
                  <c:v>224.33333333333334</c:v>
                </c:pt>
                <c:pt idx="18">
                  <c:v>226</c:v>
                </c:pt>
                <c:pt idx="19">
                  <c:v>227.66666666666666</c:v>
                </c:pt>
                <c:pt idx="20">
                  <c:v>228.33333333333334</c:v>
                </c:pt>
                <c:pt idx="21">
                  <c:v>225</c:v>
                </c:pt>
                <c:pt idx="22">
                  <c:v>220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B9A-473F-9B05-DCD056BF1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551296"/>
        <c:axId val="11855283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Ordre 7</c:v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'Moyenne mobile'!$A$8:$A$25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</c:v>
                      </c:pt>
                      <c:pt idx="1">
                        <c:v>5</c:v>
                      </c:pt>
                      <c:pt idx="2">
                        <c:v>6</c:v>
                      </c:pt>
                      <c:pt idx="3">
                        <c:v>7</c:v>
                      </c:pt>
                      <c:pt idx="4">
                        <c:v>8</c:v>
                      </c:pt>
                      <c:pt idx="5">
                        <c:v>9</c:v>
                      </c:pt>
                      <c:pt idx="6">
                        <c:v>10</c:v>
                      </c:pt>
                      <c:pt idx="7">
                        <c:v>11</c:v>
                      </c:pt>
                      <c:pt idx="8">
                        <c:v>12</c:v>
                      </c:pt>
                      <c:pt idx="9">
                        <c:v>13</c:v>
                      </c:pt>
                      <c:pt idx="10">
                        <c:v>14</c:v>
                      </c:pt>
                      <c:pt idx="11">
                        <c:v>15</c:v>
                      </c:pt>
                      <c:pt idx="12">
                        <c:v>16</c:v>
                      </c:pt>
                      <c:pt idx="13">
                        <c:v>17</c:v>
                      </c:pt>
                      <c:pt idx="14">
                        <c:v>18</c:v>
                      </c:pt>
                      <c:pt idx="15">
                        <c:v>19</c:v>
                      </c:pt>
                      <c:pt idx="16">
                        <c:v>20</c:v>
                      </c:pt>
                      <c:pt idx="17">
                        <c:v>21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'Moyenne mobile'!#REF!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4B9A-473F-9B05-DCD056BF13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Ordre 13</c:v>
                </c:tx>
                <c:spPr>
                  <a:ln>
                    <a:solidFill>
                      <a:srgbClr val="0070C0"/>
                    </a:solidFill>
                  </a:ln>
                </c:spPr>
                <c:marker>
                  <c:symbol val="none"/>
                </c:marker>
                <c:trendline>
                  <c:trendlineType val="linear"/>
                  <c:dispRSqr val="0"/>
                  <c:dispEq val="1"/>
                  <c:trendlineLbl>
                    <c:layout>
                      <c:manualLayout>
                        <c:x val="5.6721039692733517E-2"/>
                        <c:y val="-0.19275144852176496"/>
                      </c:manualLayout>
                    </c:layout>
                    <c:numFmt formatCode="General" sourceLinked="0"/>
                  </c:trendlineLbl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mobile'!$A$11:$A$22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7</c:v>
                      </c:pt>
                      <c:pt idx="1">
                        <c:v>8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13</c:v>
                      </c:pt>
                      <c:pt idx="7">
                        <c:v>14</c:v>
                      </c:pt>
                      <c:pt idx="8">
                        <c:v>15</c:v>
                      </c:pt>
                      <c:pt idx="9">
                        <c:v>16</c:v>
                      </c:pt>
                      <c:pt idx="10">
                        <c:v>17</c:v>
                      </c:pt>
                      <c:pt idx="11">
                        <c:v>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'Moyenne mobile'!#REF!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B9A-473F-9B05-DCD056BF13E5}"/>
                  </c:ext>
                </c:extLst>
              </c15:ser>
            </c15:filteredScatterSeries>
          </c:ext>
        </c:extLst>
      </c:scatterChart>
      <c:valAx>
        <c:axId val="118551296"/>
        <c:scaling>
          <c:orientation val="minMax"/>
          <c:max val="24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118552832"/>
        <c:crosses val="autoZero"/>
        <c:crossBetween val="midCat"/>
      </c:valAx>
      <c:valAx>
        <c:axId val="118552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551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5574930406426479E-2"/>
          <c:y val="4.3633932550883971E-2"/>
          <c:w val="0.56356458380039398"/>
          <c:h val="0.14255236963304116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Ventes</a:t>
            </a:r>
            <a:r>
              <a:rPr lang="en-US" baseline="0"/>
              <a:t> </a:t>
            </a:r>
            <a:r>
              <a:rPr lang="en-US"/>
              <a:t> avec les prévisions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'Moyenne mobile'!$Y$50</c:f>
              <c:strCache>
                <c:ptCount val="1"/>
                <c:pt idx="0">
                  <c:v>Ventes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'Moyenne mobile'!$X$51:$X$86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'Moyenne mobile'!$Y$51:$Y$86</c:f>
              <c:numCache>
                <c:formatCode>General</c:formatCode>
                <c:ptCount val="36"/>
                <c:pt idx="0">
                  <c:v>150</c:v>
                </c:pt>
                <c:pt idx="1">
                  <c:v>90</c:v>
                </c:pt>
                <c:pt idx="2">
                  <c:v>350</c:v>
                </c:pt>
                <c:pt idx="3">
                  <c:v>140</c:v>
                </c:pt>
                <c:pt idx="4">
                  <c:v>95</c:v>
                </c:pt>
                <c:pt idx="5">
                  <c:v>320</c:v>
                </c:pt>
                <c:pt idx="6">
                  <c:v>152</c:v>
                </c:pt>
                <c:pt idx="7">
                  <c:v>85</c:v>
                </c:pt>
                <c:pt idx="8">
                  <c:v>370</c:v>
                </c:pt>
                <c:pt idx="9">
                  <c:v>180</c:v>
                </c:pt>
                <c:pt idx="10">
                  <c:v>110</c:v>
                </c:pt>
                <c:pt idx="11">
                  <c:v>350</c:v>
                </c:pt>
                <c:pt idx="12">
                  <c:v>152</c:v>
                </c:pt>
                <c:pt idx="13">
                  <c:v>108</c:v>
                </c:pt>
                <c:pt idx="14">
                  <c:v>325</c:v>
                </c:pt>
                <c:pt idx="15">
                  <c:v>162</c:v>
                </c:pt>
                <c:pt idx="16">
                  <c:v>100</c:v>
                </c:pt>
                <c:pt idx="17">
                  <c:v>405</c:v>
                </c:pt>
                <c:pt idx="18">
                  <c:v>168</c:v>
                </c:pt>
                <c:pt idx="19">
                  <c:v>105</c:v>
                </c:pt>
                <c:pt idx="20">
                  <c:v>410</c:v>
                </c:pt>
                <c:pt idx="21">
                  <c:v>170</c:v>
                </c:pt>
                <c:pt idx="22">
                  <c:v>95</c:v>
                </c:pt>
                <c:pt idx="23">
                  <c:v>395</c:v>
                </c:pt>
                <c:pt idx="24" formatCode="0.00">
                  <c:v>171.4130163934426</c:v>
                </c:pt>
                <c:pt idx="25" formatCode="0.00">
                  <c:v>116.85439455019555</c:v>
                </c:pt>
                <c:pt idx="26" formatCode="0.00">
                  <c:v>401.48622468125177</c:v>
                </c:pt>
                <c:pt idx="27" formatCode="0.00">
                  <c:v>181.30816572751496</c:v>
                </c:pt>
                <c:pt idx="28" formatCode="0.00">
                  <c:v>113.82396612707159</c:v>
                </c:pt>
                <c:pt idx="29" formatCode="0.00">
                  <c:v>416.45622382996453</c:v>
                </c:pt>
                <c:pt idx="30" formatCode="0.00">
                  <c:v>187.314699788691</c:v>
                </c:pt>
                <c:pt idx="31" formatCode="0.00">
                  <c:v>106.45638868158454</c:v>
                </c:pt>
                <c:pt idx="32" formatCode="0.00">
                  <c:v>431.16481275935399</c:v>
                </c:pt>
                <c:pt idx="33" formatCode="0.00">
                  <c:v>192.86167252525252</c:v>
                </c:pt>
                <c:pt idx="34" formatCode="0.00">
                  <c:v>116.9407801846591</c:v>
                </c:pt>
                <c:pt idx="35" formatCode="0.00">
                  <c:v>426.53813725490193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60-4511-878D-ECD80ADB2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867984"/>
        <c:axId val="883878808"/>
      </c:scatterChart>
      <c:valAx>
        <c:axId val="88386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3878808"/>
        <c:crosses val="autoZero"/>
        <c:crossBetween val="midCat"/>
      </c:valAx>
      <c:valAx>
        <c:axId val="88387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8386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46E-2"/>
          <c:y val="5.1400554097404488E-2"/>
          <c:w val="0.87167782152230977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MMC!$F$6</c:f>
              <c:strCache>
                <c:ptCount val="1"/>
                <c:pt idx="0">
                  <c:v>Ventes</c:v>
                </c:pt>
              </c:strCache>
            </c:strRef>
          </c:tx>
          <c:marker>
            <c:symbol val="none"/>
          </c:marker>
          <c:xVal>
            <c:strRef>
              <c:f>MMC!$E$7:$E$18</c:f>
              <c:strCache>
                <c:ptCount val="12"/>
                <c:pt idx="0">
                  <c:v>1TRI N</c:v>
                </c:pt>
                <c:pt idx="1">
                  <c:v>2TRI N</c:v>
                </c:pt>
                <c:pt idx="2">
                  <c:v>3TRI N</c:v>
                </c:pt>
                <c:pt idx="3">
                  <c:v>4TRIN</c:v>
                </c:pt>
                <c:pt idx="4">
                  <c:v>1TRIN+1</c:v>
                </c:pt>
                <c:pt idx="5">
                  <c:v>2TRI N+1</c:v>
                </c:pt>
                <c:pt idx="6">
                  <c:v>3TRI N+1</c:v>
                </c:pt>
                <c:pt idx="7">
                  <c:v>4TRI N+1</c:v>
                </c:pt>
                <c:pt idx="8">
                  <c:v>1TRIN+2</c:v>
                </c:pt>
                <c:pt idx="9">
                  <c:v>2TRI N+2</c:v>
                </c:pt>
                <c:pt idx="10">
                  <c:v>2TRI N+2</c:v>
                </c:pt>
                <c:pt idx="11">
                  <c:v>2TRI N+2</c:v>
                </c:pt>
              </c:strCache>
            </c:strRef>
          </c:xVal>
          <c:yVal>
            <c:numRef>
              <c:f>MMC!$F$7:$F$18</c:f>
              <c:numCache>
                <c:formatCode>General</c:formatCode>
                <c:ptCount val="12"/>
                <c:pt idx="0">
                  <c:v>440</c:v>
                </c:pt>
                <c:pt idx="1">
                  <c:v>335</c:v>
                </c:pt>
                <c:pt idx="2">
                  <c:v>275</c:v>
                </c:pt>
                <c:pt idx="3">
                  <c:v>580</c:v>
                </c:pt>
                <c:pt idx="4">
                  <c:v>442</c:v>
                </c:pt>
                <c:pt idx="5">
                  <c:v>315</c:v>
                </c:pt>
                <c:pt idx="6">
                  <c:v>300</c:v>
                </c:pt>
                <c:pt idx="7">
                  <c:v>600</c:v>
                </c:pt>
                <c:pt idx="8">
                  <c:v>460</c:v>
                </c:pt>
                <c:pt idx="9">
                  <c:v>337</c:v>
                </c:pt>
                <c:pt idx="10">
                  <c:v>305</c:v>
                </c:pt>
                <c:pt idx="11">
                  <c:v>640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AA-422C-B70B-2D127FDE2E0C}"/>
            </c:ext>
          </c:extLst>
        </c:ser>
        <c:ser>
          <c:idx val="1"/>
          <c:order val="1"/>
          <c:tx>
            <c:strRef>
              <c:f>MMC!$G$6</c:f>
              <c:strCache>
                <c:ptCount val="1"/>
                <c:pt idx="0">
                  <c:v>Moyenne Mobile Centrée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xVal>
            <c:strRef>
              <c:f>MMC!$E$7:$E$16</c:f>
              <c:strCache>
                <c:ptCount val="10"/>
                <c:pt idx="0">
                  <c:v>1TRI N</c:v>
                </c:pt>
                <c:pt idx="1">
                  <c:v>2TRI N</c:v>
                </c:pt>
                <c:pt idx="2">
                  <c:v>3TRI N</c:v>
                </c:pt>
                <c:pt idx="3">
                  <c:v>4TRIN</c:v>
                </c:pt>
                <c:pt idx="4">
                  <c:v>1TRIN+1</c:v>
                </c:pt>
                <c:pt idx="5">
                  <c:v>2TRI N+1</c:v>
                </c:pt>
                <c:pt idx="6">
                  <c:v>3TRI N+1</c:v>
                </c:pt>
                <c:pt idx="7">
                  <c:v>4TRI N+1</c:v>
                </c:pt>
                <c:pt idx="8">
                  <c:v>1TRIN+2</c:v>
                </c:pt>
                <c:pt idx="9">
                  <c:v>2TRI N+2</c:v>
                </c:pt>
              </c:strCache>
            </c:strRef>
          </c:xVal>
          <c:yVal>
            <c:numRef>
              <c:f>MMC!$G$7:$G$16</c:f>
              <c:numCache>
                <c:formatCode>General</c:formatCode>
                <c:ptCount val="10"/>
                <c:pt idx="2">
                  <c:v>407.75</c:v>
                </c:pt>
                <c:pt idx="3">
                  <c:v>405.5</c:v>
                </c:pt>
                <c:pt idx="4">
                  <c:v>406.125</c:v>
                </c:pt>
                <c:pt idx="5">
                  <c:v>411.75</c:v>
                </c:pt>
                <c:pt idx="6">
                  <c:v>416.5</c:v>
                </c:pt>
                <c:pt idx="7">
                  <c:v>421.5</c:v>
                </c:pt>
                <c:pt idx="8">
                  <c:v>424.875</c:v>
                </c:pt>
                <c:pt idx="9">
                  <c:v>430.5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BAA-422C-B70B-2D127FDE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09792"/>
        <c:axId val="118611328"/>
      </c:scatterChart>
      <c:valAx>
        <c:axId val="11860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11328"/>
        <c:crosses val="autoZero"/>
        <c:crossBetween val="midCat"/>
      </c:valAx>
      <c:valAx>
        <c:axId val="118611328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09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16622922134738"/>
          <c:y val="7.8319845435987162E-2"/>
          <c:w val="0.54483377077865269"/>
          <c:h val="0.167434383202099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</xdr:row>
      <xdr:rowOff>180975</xdr:rowOff>
    </xdr:from>
    <xdr:to>
      <xdr:col>14</xdr:col>
      <xdr:colOff>438151</xdr:colOff>
      <xdr:row>23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438150</xdr:colOff>
      <xdr:row>55</xdr:row>
      <xdr:rowOff>161925</xdr:rowOff>
    </xdr:from>
    <xdr:to>
      <xdr:col>16</xdr:col>
      <xdr:colOff>0</xdr:colOff>
      <xdr:row>79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3F33A96-433E-4179-BAD9-828881CA1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666750</xdr:colOff>
      <xdr:row>13</xdr:row>
      <xdr:rowOff>142875</xdr:rowOff>
    </xdr:from>
    <xdr:to>
      <xdr:col>14</xdr:col>
      <xdr:colOff>666750</xdr:colOff>
      <xdr:row>28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Y86"/>
  <sheetViews>
    <sheetView showGridLines="0" tabSelected="1" topLeftCell="A43" workbookViewId="0">
      <selection activeCell="C7" sqref="C7"/>
    </sheetView>
  </sheetViews>
  <sheetFormatPr baseColWidth="10" defaultRowHeight="15" x14ac:dyDescent="0.25"/>
  <cols>
    <col min="3" max="3" width="11.42578125" customWidth="1"/>
  </cols>
  <sheetData>
    <row r="3" spans="1:4" x14ac:dyDescent="0.25">
      <c r="C3" s="10" t="s">
        <v>16</v>
      </c>
    </row>
    <row r="4" spans="1:4" ht="45" x14ac:dyDescent="0.25">
      <c r="A4" s="2" t="s">
        <v>1</v>
      </c>
      <c r="B4" s="2" t="s">
        <v>0</v>
      </c>
      <c r="C4" s="14" t="s">
        <v>20</v>
      </c>
      <c r="D4" s="15" t="s">
        <v>19</v>
      </c>
    </row>
    <row r="5" spans="1:4" x14ac:dyDescent="0.25">
      <c r="A5" s="6">
        <v>1</v>
      </c>
      <c r="B5" s="4">
        <v>150</v>
      </c>
      <c r="C5" s="8"/>
      <c r="D5" s="8"/>
    </row>
    <row r="6" spans="1:4" x14ac:dyDescent="0.25">
      <c r="A6" s="6">
        <v>2</v>
      </c>
      <c r="B6" s="4">
        <v>90</v>
      </c>
      <c r="C6" s="5">
        <f>(B7+B6+B5)/3</f>
        <v>196.66666666666666</v>
      </c>
      <c r="D6" s="16">
        <f>B6/C6</f>
        <v>0.4576271186440678</v>
      </c>
    </row>
    <row r="7" spans="1:4" x14ac:dyDescent="0.25">
      <c r="A7" s="6">
        <v>3</v>
      </c>
      <c r="B7" s="4">
        <v>350</v>
      </c>
      <c r="C7" s="5">
        <f t="shared" ref="C6:C27" si="0">(B8+B7+B6)/3</f>
        <v>193.33333333333334</v>
      </c>
      <c r="D7" s="16">
        <f t="shared" ref="D7:D27" si="1">B7/C7</f>
        <v>1.8103448275862069</v>
      </c>
    </row>
    <row r="8" spans="1:4" x14ac:dyDescent="0.25">
      <c r="A8" s="6">
        <v>4</v>
      </c>
      <c r="B8" s="4">
        <v>140</v>
      </c>
      <c r="C8" s="5">
        <f t="shared" si="0"/>
        <v>195</v>
      </c>
      <c r="D8" s="16">
        <f t="shared" si="1"/>
        <v>0.71794871794871795</v>
      </c>
    </row>
    <row r="9" spans="1:4" x14ac:dyDescent="0.25">
      <c r="A9" s="6">
        <v>5</v>
      </c>
      <c r="B9" s="4">
        <v>95</v>
      </c>
      <c r="C9" s="5">
        <f t="shared" si="0"/>
        <v>185</v>
      </c>
      <c r="D9" s="16">
        <f t="shared" si="1"/>
        <v>0.51351351351351349</v>
      </c>
    </row>
    <row r="10" spans="1:4" x14ac:dyDescent="0.25">
      <c r="A10" s="6">
        <v>6</v>
      </c>
      <c r="B10" s="4">
        <v>320</v>
      </c>
      <c r="C10" s="5">
        <f t="shared" si="0"/>
        <v>189</v>
      </c>
      <c r="D10" s="16">
        <f t="shared" si="1"/>
        <v>1.693121693121693</v>
      </c>
    </row>
    <row r="11" spans="1:4" x14ac:dyDescent="0.25">
      <c r="A11" s="6">
        <v>7</v>
      </c>
      <c r="B11" s="4">
        <v>152</v>
      </c>
      <c r="C11" s="5">
        <f t="shared" si="0"/>
        <v>185.66666666666666</v>
      </c>
      <c r="D11" s="16">
        <f t="shared" si="1"/>
        <v>0.81867145421903054</v>
      </c>
    </row>
    <row r="12" spans="1:4" x14ac:dyDescent="0.25">
      <c r="A12" s="6">
        <v>8</v>
      </c>
      <c r="B12" s="4">
        <v>85</v>
      </c>
      <c r="C12" s="5">
        <f t="shared" si="0"/>
        <v>202.33333333333334</v>
      </c>
      <c r="D12" s="16">
        <f t="shared" si="1"/>
        <v>0.42009884678747939</v>
      </c>
    </row>
    <row r="13" spans="1:4" x14ac:dyDescent="0.25">
      <c r="A13" s="6">
        <v>9</v>
      </c>
      <c r="B13" s="4">
        <v>370</v>
      </c>
      <c r="C13" s="5">
        <f t="shared" si="0"/>
        <v>211.66666666666666</v>
      </c>
      <c r="D13" s="16">
        <f t="shared" si="1"/>
        <v>1.7480314960629921</v>
      </c>
    </row>
    <row r="14" spans="1:4" x14ac:dyDescent="0.25">
      <c r="A14" s="6">
        <v>10</v>
      </c>
      <c r="B14" s="4">
        <v>180</v>
      </c>
      <c r="C14" s="5">
        <f t="shared" si="0"/>
        <v>220</v>
      </c>
      <c r="D14" s="16">
        <f t="shared" si="1"/>
        <v>0.81818181818181823</v>
      </c>
    </row>
    <row r="15" spans="1:4" x14ac:dyDescent="0.25">
      <c r="A15" s="6">
        <v>11</v>
      </c>
      <c r="B15" s="4">
        <v>110</v>
      </c>
      <c r="C15" s="5">
        <f t="shared" si="0"/>
        <v>213.33333333333334</v>
      </c>
      <c r="D15" s="16">
        <f t="shared" si="1"/>
        <v>0.515625</v>
      </c>
    </row>
    <row r="16" spans="1:4" x14ac:dyDescent="0.25">
      <c r="A16" s="6">
        <v>12</v>
      </c>
      <c r="B16" s="4">
        <v>350</v>
      </c>
      <c r="C16" s="5">
        <f t="shared" si="0"/>
        <v>204</v>
      </c>
      <c r="D16" s="16">
        <f t="shared" si="1"/>
        <v>1.7156862745098038</v>
      </c>
    </row>
    <row r="17" spans="1:4" x14ac:dyDescent="0.25">
      <c r="A17" s="6">
        <v>13</v>
      </c>
      <c r="B17" s="4">
        <v>152</v>
      </c>
      <c r="C17" s="5">
        <f t="shared" si="0"/>
        <v>203.33333333333334</v>
      </c>
      <c r="D17" s="16">
        <f t="shared" si="1"/>
        <v>0.7475409836065573</v>
      </c>
    </row>
    <row r="18" spans="1:4" x14ac:dyDescent="0.25">
      <c r="A18" s="6">
        <v>14</v>
      </c>
      <c r="B18" s="4">
        <v>108</v>
      </c>
      <c r="C18" s="5">
        <f t="shared" si="0"/>
        <v>195</v>
      </c>
      <c r="D18" s="16">
        <f t="shared" si="1"/>
        <v>0.55384615384615388</v>
      </c>
    </row>
    <row r="19" spans="1:4" x14ac:dyDescent="0.25">
      <c r="A19" s="6">
        <v>15</v>
      </c>
      <c r="B19" s="4">
        <v>325</v>
      </c>
      <c r="C19" s="5">
        <f t="shared" si="0"/>
        <v>198.33333333333334</v>
      </c>
      <c r="D19" s="16">
        <f t="shared" si="1"/>
        <v>1.6386554621848739</v>
      </c>
    </row>
    <row r="20" spans="1:4" x14ac:dyDescent="0.25">
      <c r="A20" s="6">
        <v>16</v>
      </c>
      <c r="B20" s="4">
        <v>162</v>
      </c>
      <c r="C20" s="5">
        <f t="shared" si="0"/>
        <v>195.66666666666666</v>
      </c>
      <c r="D20" s="16">
        <f t="shared" si="1"/>
        <v>0.82793867120954012</v>
      </c>
    </row>
    <row r="21" spans="1:4" x14ac:dyDescent="0.25">
      <c r="A21" s="6">
        <v>17</v>
      </c>
      <c r="B21" s="4">
        <v>100</v>
      </c>
      <c r="C21" s="5">
        <f t="shared" si="0"/>
        <v>222.33333333333334</v>
      </c>
      <c r="D21" s="16">
        <f t="shared" si="1"/>
        <v>0.4497751124437781</v>
      </c>
    </row>
    <row r="22" spans="1:4" x14ac:dyDescent="0.25">
      <c r="A22" s="6">
        <v>18</v>
      </c>
      <c r="B22" s="4">
        <v>405</v>
      </c>
      <c r="C22" s="5">
        <f t="shared" si="0"/>
        <v>224.33333333333334</v>
      </c>
      <c r="D22" s="16">
        <f t="shared" si="1"/>
        <v>1.8053491827637445</v>
      </c>
    </row>
    <row r="23" spans="1:4" x14ac:dyDescent="0.25">
      <c r="A23" s="6">
        <v>19</v>
      </c>
      <c r="B23" s="4">
        <v>168</v>
      </c>
      <c r="C23" s="5">
        <f t="shared" si="0"/>
        <v>226</v>
      </c>
      <c r="D23" s="16">
        <f t="shared" si="1"/>
        <v>0.74336283185840712</v>
      </c>
    </row>
    <row r="24" spans="1:4" x14ac:dyDescent="0.25">
      <c r="A24" s="6">
        <v>20</v>
      </c>
      <c r="B24" s="4">
        <v>105</v>
      </c>
      <c r="C24" s="5">
        <f t="shared" si="0"/>
        <v>227.66666666666666</v>
      </c>
      <c r="D24" s="16">
        <f t="shared" si="1"/>
        <v>0.46120058565153738</v>
      </c>
    </row>
    <row r="25" spans="1:4" x14ac:dyDescent="0.25">
      <c r="A25" s="6">
        <v>21</v>
      </c>
      <c r="B25" s="4">
        <v>410</v>
      </c>
      <c r="C25" s="5">
        <f t="shared" si="0"/>
        <v>228.33333333333334</v>
      </c>
      <c r="D25" s="16">
        <f t="shared" si="1"/>
        <v>1.7956204379562044</v>
      </c>
    </row>
    <row r="26" spans="1:4" x14ac:dyDescent="0.25">
      <c r="A26" s="6">
        <v>22</v>
      </c>
      <c r="B26" s="4">
        <v>170</v>
      </c>
      <c r="C26" s="5">
        <f t="shared" si="0"/>
        <v>225</v>
      </c>
      <c r="D26" s="16">
        <f t="shared" si="1"/>
        <v>0.75555555555555554</v>
      </c>
    </row>
    <row r="27" spans="1:4" x14ac:dyDescent="0.25">
      <c r="A27" s="6">
        <v>23</v>
      </c>
      <c r="B27" s="4">
        <v>95</v>
      </c>
      <c r="C27" s="5">
        <f t="shared" si="0"/>
        <v>220</v>
      </c>
      <c r="D27" s="16">
        <f t="shared" si="1"/>
        <v>0.43181818181818182</v>
      </c>
    </row>
    <row r="28" spans="1:4" x14ac:dyDescent="0.25">
      <c r="A28" s="6">
        <v>24</v>
      </c>
      <c r="B28" s="4">
        <v>395</v>
      </c>
      <c r="C28" s="9"/>
      <c r="D28" s="9"/>
    </row>
    <row r="31" spans="1:4" x14ac:dyDescent="0.25">
      <c r="A31" s="1">
        <f>A5</f>
        <v>1</v>
      </c>
    </row>
    <row r="32" spans="1:4" x14ac:dyDescent="0.25">
      <c r="A32" s="1">
        <f>A28</f>
        <v>24</v>
      </c>
    </row>
    <row r="34" spans="1:2" x14ac:dyDescent="0.25">
      <c r="A34" s="25" t="s">
        <v>17</v>
      </c>
      <c r="B34" s="26"/>
    </row>
    <row r="35" spans="1:2" x14ac:dyDescent="0.25">
      <c r="A35" s="11" t="s">
        <v>2</v>
      </c>
      <c r="B35" s="4">
        <f>D17</f>
        <v>0.7475409836065573</v>
      </c>
    </row>
    <row r="36" spans="1:2" x14ac:dyDescent="0.25">
      <c r="A36" s="11" t="s">
        <v>3</v>
      </c>
      <c r="B36" s="4">
        <f>(D6+D18)/2</f>
        <v>0.50573663624511078</v>
      </c>
    </row>
    <row r="37" spans="1:2" x14ac:dyDescent="0.25">
      <c r="A37" s="11" t="s">
        <v>4</v>
      </c>
      <c r="B37" s="4">
        <f t="shared" ref="B37:B45" si="2">(D7+D19)/2</f>
        <v>1.7245001448855404</v>
      </c>
    </row>
    <row r="38" spans="1:2" x14ac:dyDescent="0.25">
      <c r="A38" s="11" t="s">
        <v>5</v>
      </c>
      <c r="B38" s="4">
        <f t="shared" si="2"/>
        <v>0.77294369457912904</v>
      </c>
    </row>
    <row r="39" spans="1:2" x14ac:dyDescent="0.25">
      <c r="A39" s="11" t="s">
        <v>6</v>
      </c>
      <c r="B39" s="4">
        <f t="shared" si="2"/>
        <v>0.48164431297864579</v>
      </c>
    </row>
    <row r="40" spans="1:2" x14ac:dyDescent="0.25">
      <c r="A40" s="11" t="s">
        <v>7</v>
      </c>
      <c r="B40" s="4">
        <f t="shared" si="2"/>
        <v>1.7492354379427186</v>
      </c>
    </row>
    <row r="41" spans="1:2" x14ac:dyDescent="0.25">
      <c r="A41" s="11" t="s">
        <v>8</v>
      </c>
      <c r="B41" s="4">
        <f t="shared" si="2"/>
        <v>0.78101714303871883</v>
      </c>
    </row>
    <row r="42" spans="1:2" x14ac:dyDescent="0.25">
      <c r="A42" s="11" t="s">
        <v>9</v>
      </c>
      <c r="B42" s="4">
        <f t="shared" si="2"/>
        <v>0.44064971621950838</v>
      </c>
    </row>
    <row r="43" spans="1:2" x14ac:dyDescent="0.25">
      <c r="A43" s="11" t="s">
        <v>10</v>
      </c>
      <c r="B43" s="4">
        <f t="shared" si="2"/>
        <v>1.7718259670095984</v>
      </c>
    </row>
    <row r="44" spans="1:2" x14ac:dyDescent="0.25">
      <c r="A44" s="11" t="s">
        <v>11</v>
      </c>
      <c r="B44" s="4">
        <f t="shared" si="2"/>
        <v>0.78686868686868694</v>
      </c>
    </row>
    <row r="45" spans="1:2" x14ac:dyDescent="0.25">
      <c r="A45" s="11" t="s">
        <v>12</v>
      </c>
      <c r="B45" s="4">
        <f t="shared" si="2"/>
        <v>0.47372159090909094</v>
      </c>
    </row>
    <row r="46" spans="1:2" x14ac:dyDescent="0.25">
      <c r="A46" s="11" t="s">
        <v>13</v>
      </c>
      <c r="B46" s="4">
        <f>D16</f>
        <v>1.7156862745098038</v>
      </c>
    </row>
    <row r="47" spans="1:2" x14ac:dyDescent="0.25">
      <c r="A47" s="12" t="s">
        <v>18</v>
      </c>
      <c r="B47" s="13">
        <f>SUM(B35:B46)</f>
        <v>11.951370588793109</v>
      </c>
    </row>
    <row r="50" spans="1:25" x14ac:dyDescent="0.25">
      <c r="X50" s="2" t="s">
        <v>1</v>
      </c>
      <c r="Y50" s="2" t="s">
        <v>0</v>
      </c>
    </row>
    <row r="51" spans="1:25" ht="30" x14ac:dyDescent="0.25">
      <c r="A51" s="2" t="s">
        <v>23</v>
      </c>
      <c r="B51" s="17" t="s">
        <v>1</v>
      </c>
      <c r="C51" s="21" t="s">
        <v>21</v>
      </c>
      <c r="D51" s="7" t="s">
        <v>17</v>
      </c>
      <c r="E51" s="20" t="s">
        <v>22</v>
      </c>
      <c r="X51" s="6">
        <v>1</v>
      </c>
      <c r="Y51" s="4">
        <v>150</v>
      </c>
    </row>
    <row r="52" spans="1:25" x14ac:dyDescent="0.25">
      <c r="A52" s="2">
        <v>25</v>
      </c>
      <c r="B52" s="18" t="s">
        <v>2</v>
      </c>
      <c r="C52" s="19">
        <f>A52*1.7553+185.42</f>
        <v>229.30249999999998</v>
      </c>
      <c r="D52" s="4">
        <f t="shared" ref="D52:D63" si="3">B35</f>
        <v>0.7475409836065573</v>
      </c>
      <c r="E52" s="19">
        <f>C52*D52</f>
        <v>171.4130163934426</v>
      </c>
      <c r="X52" s="6">
        <v>2</v>
      </c>
      <c r="Y52" s="4">
        <v>90</v>
      </c>
    </row>
    <row r="53" spans="1:25" x14ac:dyDescent="0.25">
      <c r="A53" s="2">
        <v>26</v>
      </c>
      <c r="B53" s="18" t="s">
        <v>3</v>
      </c>
      <c r="C53" s="19">
        <f t="shared" ref="C53:C63" si="4">A53*1.7553+185.42</f>
        <v>231.05779999999999</v>
      </c>
      <c r="D53" s="4">
        <f t="shared" si="3"/>
        <v>0.50573663624511078</v>
      </c>
      <c r="E53" s="19">
        <f t="shared" ref="E53:E63" si="5">C53*D53</f>
        <v>116.85439455019555</v>
      </c>
      <c r="X53" s="6">
        <v>3</v>
      </c>
      <c r="Y53" s="4">
        <v>350</v>
      </c>
    </row>
    <row r="54" spans="1:25" x14ac:dyDescent="0.25">
      <c r="A54" s="2">
        <v>27</v>
      </c>
      <c r="B54" s="18" t="s">
        <v>4</v>
      </c>
      <c r="C54" s="19">
        <f t="shared" si="4"/>
        <v>232.81309999999999</v>
      </c>
      <c r="D54" s="4">
        <f t="shared" si="3"/>
        <v>1.7245001448855404</v>
      </c>
      <c r="E54" s="19">
        <f t="shared" si="5"/>
        <v>401.48622468125177</v>
      </c>
      <c r="X54" s="6">
        <v>4</v>
      </c>
      <c r="Y54" s="4">
        <v>140</v>
      </c>
    </row>
    <row r="55" spans="1:25" x14ac:dyDescent="0.25">
      <c r="A55" s="2">
        <v>28</v>
      </c>
      <c r="B55" s="18" t="s">
        <v>5</v>
      </c>
      <c r="C55" s="19">
        <f t="shared" si="4"/>
        <v>234.5684</v>
      </c>
      <c r="D55" s="4">
        <f t="shared" si="3"/>
        <v>0.77294369457912904</v>
      </c>
      <c r="E55" s="19">
        <f t="shared" si="5"/>
        <v>181.30816572751496</v>
      </c>
      <c r="X55" s="6">
        <v>5</v>
      </c>
      <c r="Y55" s="4">
        <v>95</v>
      </c>
    </row>
    <row r="56" spans="1:25" x14ac:dyDescent="0.25">
      <c r="A56" s="2">
        <v>29</v>
      </c>
      <c r="B56" s="18" t="s">
        <v>6</v>
      </c>
      <c r="C56" s="19">
        <f t="shared" si="4"/>
        <v>236.32369999999997</v>
      </c>
      <c r="D56" s="4">
        <f t="shared" si="3"/>
        <v>0.48164431297864579</v>
      </c>
      <c r="E56" s="19">
        <f t="shared" si="5"/>
        <v>113.82396612707159</v>
      </c>
      <c r="X56" s="6">
        <v>6</v>
      </c>
      <c r="Y56" s="4">
        <v>320</v>
      </c>
    </row>
    <row r="57" spans="1:25" x14ac:dyDescent="0.25">
      <c r="A57" s="2">
        <v>30</v>
      </c>
      <c r="B57" s="18" t="s">
        <v>7</v>
      </c>
      <c r="C57" s="19">
        <f t="shared" si="4"/>
        <v>238.07900000000001</v>
      </c>
      <c r="D57" s="4">
        <f t="shared" si="3"/>
        <v>1.7492354379427186</v>
      </c>
      <c r="E57" s="19">
        <f t="shared" si="5"/>
        <v>416.45622382996453</v>
      </c>
      <c r="X57" s="6">
        <v>7</v>
      </c>
      <c r="Y57" s="4">
        <v>152</v>
      </c>
    </row>
    <row r="58" spans="1:25" x14ac:dyDescent="0.25">
      <c r="A58" s="2">
        <v>31</v>
      </c>
      <c r="B58" s="18" t="s">
        <v>8</v>
      </c>
      <c r="C58" s="19">
        <f t="shared" si="4"/>
        <v>239.83429999999998</v>
      </c>
      <c r="D58" s="4">
        <f t="shared" si="3"/>
        <v>0.78101714303871883</v>
      </c>
      <c r="E58" s="19">
        <f t="shared" si="5"/>
        <v>187.314699788691</v>
      </c>
      <c r="X58" s="6">
        <v>8</v>
      </c>
      <c r="Y58" s="4">
        <v>85</v>
      </c>
    </row>
    <row r="59" spans="1:25" x14ac:dyDescent="0.25">
      <c r="A59" s="2">
        <v>32</v>
      </c>
      <c r="B59" s="18" t="s">
        <v>9</v>
      </c>
      <c r="C59" s="19">
        <f t="shared" si="4"/>
        <v>241.58959999999999</v>
      </c>
      <c r="D59" s="4">
        <f t="shared" si="3"/>
        <v>0.44064971621950838</v>
      </c>
      <c r="E59" s="19">
        <f t="shared" si="5"/>
        <v>106.45638868158454</v>
      </c>
      <c r="X59" s="6">
        <v>9</v>
      </c>
      <c r="Y59" s="4">
        <v>370</v>
      </c>
    </row>
    <row r="60" spans="1:25" x14ac:dyDescent="0.25">
      <c r="A60" s="2">
        <v>33</v>
      </c>
      <c r="B60" s="18" t="s">
        <v>10</v>
      </c>
      <c r="C60" s="19">
        <f t="shared" si="4"/>
        <v>243.3449</v>
      </c>
      <c r="D60" s="4">
        <f t="shared" si="3"/>
        <v>1.7718259670095984</v>
      </c>
      <c r="E60" s="19">
        <f t="shared" si="5"/>
        <v>431.16481275935399</v>
      </c>
      <c r="X60" s="6">
        <v>10</v>
      </c>
      <c r="Y60" s="4">
        <v>180</v>
      </c>
    </row>
    <row r="61" spans="1:25" x14ac:dyDescent="0.25">
      <c r="A61" s="2">
        <v>34</v>
      </c>
      <c r="B61" s="18" t="s">
        <v>11</v>
      </c>
      <c r="C61" s="19">
        <f t="shared" si="4"/>
        <v>245.10019999999997</v>
      </c>
      <c r="D61" s="4">
        <f t="shared" si="3"/>
        <v>0.78686868686868694</v>
      </c>
      <c r="E61" s="19">
        <f t="shared" si="5"/>
        <v>192.86167252525252</v>
      </c>
      <c r="X61" s="6">
        <v>11</v>
      </c>
      <c r="Y61" s="4">
        <v>110</v>
      </c>
    </row>
    <row r="62" spans="1:25" x14ac:dyDescent="0.25">
      <c r="A62" s="2">
        <v>35</v>
      </c>
      <c r="B62" s="18" t="s">
        <v>12</v>
      </c>
      <c r="C62" s="19">
        <f t="shared" si="4"/>
        <v>246.85550000000001</v>
      </c>
      <c r="D62" s="4">
        <f t="shared" si="3"/>
        <v>0.47372159090909094</v>
      </c>
      <c r="E62" s="19">
        <f t="shared" si="5"/>
        <v>116.9407801846591</v>
      </c>
      <c r="X62" s="6">
        <v>12</v>
      </c>
      <c r="Y62" s="4">
        <v>350</v>
      </c>
    </row>
    <row r="63" spans="1:25" x14ac:dyDescent="0.25">
      <c r="A63" s="2">
        <v>36</v>
      </c>
      <c r="B63" s="18" t="s">
        <v>13</v>
      </c>
      <c r="C63" s="19">
        <f t="shared" si="4"/>
        <v>248.61079999999998</v>
      </c>
      <c r="D63" s="4">
        <f t="shared" si="3"/>
        <v>1.7156862745098038</v>
      </c>
      <c r="E63" s="19">
        <f t="shared" si="5"/>
        <v>426.53813725490193</v>
      </c>
      <c r="X63" s="6">
        <v>13</v>
      </c>
      <c r="Y63" s="4">
        <v>152</v>
      </c>
    </row>
    <row r="64" spans="1:25" x14ac:dyDescent="0.25">
      <c r="X64" s="6">
        <v>14</v>
      </c>
      <c r="Y64" s="4">
        <v>108</v>
      </c>
    </row>
    <row r="65" spans="24:25" x14ac:dyDescent="0.25">
      <c r="X65" s="6">
        <v>15</v>
      </c>
      <c r="Y65" s="4">
        <v>325</v>
      </c>
    </row>
    <row r="66" spans="24:25" x14ac:dyDescent="0.25">
      <c r="X66" s="6">
        <v>16</v>
      </c>
      <c r="Y66" s="4">
        <v>162</v>
      </c>
    </row>
    <row r="67" spans="24:25" x14ac:dyDescent="0.25">
      <c r="X67" s="6">
        <v>17</v>
      </c>
      <c r="Y67" s="4">
        <v>100</v>
      </c>
    </row>
    <row r="68" spans="24:25" x14ac:dyDescent="0.25">
      <c r="X68" s="6">
        <v>18</v>
      </c>
      <c r="Y68" s="4">
        <v>405</v>
      </c>
    </row>
    <row r="69" spans="24:25" x14ac:dyDescent="0.25">
      <c r="X69" s="6">
        <v>19</v>
      </c>
      <c r="Y69" s="4">
        <v>168</v>
      </c>
    </row>
    <row r="70" spans="24:25" x14ac:dyDescent="0.25">
      <c r="X70" s="6">
        <v>20</v>
      </c>
      <c r="Y70" s="4">
        <v>105</v>
      </c>
    </row>
    <row r="71" spans="24:25" x14ac:dyDescent="0.25">
      <c r="X71" s="6">
        <v>21</v>
      </c>
      <c r="Y71" s="4">
        <v>410</v>
      </c>
    </row>
    <row r="72" spans="24:25" x14ac:dyDescent="0.25">
      <c r="X72" s="6">
        <v>22</v>
      </c>
      <c r="Y72" s="4">
        <v>170</v>
      </c>
    </row>
    <row r="73" spans="24:25" x14ac:dyDescent="0.25">
      <c r="X73" s="6">
        <v>23</v>
      </c>
      <c r="Y73" s="4">
        <v>95</v>
      </c>
    </row>
    <row r="74" spans="24:25" x14ac:dyDescent="0.25">
      <c r="X74" s="6">
        <v>24</v>
      </c>
      <c r="Y74" s="4">
        <v>395</v>
      </c>
    </row>
    <row r="75" spans="24:25" x14ac:dyDescent="0.25">
      <c r="X75" s="2">
        <v>25</v>
      </c>
      <c r="Y75" s="19">
        <f>E52</f>
        <v>171.4130163934426</v>
      </c>
    </row>
    <row r="76" spans="24:25" x14ac:dyDescent="0.25">
      <c r="X76" s="2">
        <v>26</v>
      </c>
      <c r="Y76" s="19">
        <f>E53</f>
        <v>116.85439455019555</v>
      </c>
    </row>
    <row r="77" spans="24:25" x14ac:dyDescent="0.25">
      <c r="X77" s="2">
        <v>27</v>
      </c>
      <c r="Y77" s="19">
        <f>E54</f>
        <v>401.48622468125177</v>
      </c>
    </row>
    <row r="78" spans="24:25" x14ac:dyDescent="0.25">
      <c r="X78" s="2">
        <v>28</v>
      </c>
      <c r="Y78" s="19">
        <f>E55</f>
        <v>181.30816572751496</v>
      </c>
    </row>
    <row r="79" spans="24:25" x14ac:dyDescent="0.25">
      <c r="X79" s="2">
        <v>29</v>
      </c>
      <c r="Y79" s="19">
        <f>E56</f>
        <v>113.82396612707159</v>
      </c>
    </row>
    <row r="80" spans="24:25" x14ac:dyDescent="0.25">
      <c r="X80" s="2">
        <v>30</v>
      </c>
      <c r="Y80" s="19">
        <f>E57</f>
        <v>416.45622382996453</v>
      </c>
    </row>
    <row r="81" spans="24:25" x14ac:dyDescent="0.25">
      <c r="X81" s="2">
        <v>31</v>
      </c>
      <c r="Y81" s="19">
        <f>E58</f>
        <v>187.314699788691</v>
      </c>
    </row>
    <row r="82" spans="24:25" x14ac:dyDescent="0.25">
      <c r="X82" s="2">
        <v>32</v>
      </c>
      <c r="Y82" s="19">
        <f>E59</f>
        <v>106.45638868158454</v>
      </c>
    </row>
    <row r="83" spans="24:25" x14ac:dyDescent="0.25">
      <c r="X83" s="2">
        <v>33</v>
      </c>
      <c r="Y83" s="19">
        <f>E60</f>
        <v>431.16481275935399</v>
      </c>
    </row>
    <row r="84" spans="24:25" x14ac:dyDescent="0.25">
      <c r="X84" s="2">
        <v>34</v>
      </c>
      <c r="Y84" s="19">
        <f>E61</f>
        <v>192.86167252525252</v>
      </c>
    </row>
    <row r="85" spans="24:25" x14ac:dyDescent="0.25">
      <c r="X85" s="2">
        <v>35</v>
      </c>
      <c r="Y85" s="19">
        <f>E62</f>
        <v>116.9407801846591</v>
      </c>
    </row>
    <row r="86" spans="24:25" x14ac:dyDescent="0.25">
      <c r="X86" s="2">
        <v>36</v>
      </c>
      <c r="Y86" s="19">
        <f>E63</f>
        <v>426.53813725490193</v>
      </c>
    </row>
  </sheetData>
  <mergeCells count="1">
    <mergeCell ref="A34: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8"/>
  <dimension ref="A4:G28"/>
  <sheetViews>
    <sheetView showGridLines="0" workbookViewId="0">
      <selection activeCell="G10" sqref="G10"/>
    </sheetView>
  </sheetViews>
  <sheetFormatPr baseColWidth="10" defaultRowHeight="15" x14ac:dyDescent="0.25"/>
  <cols>
    <col min="7" max="7" width="16.140625" customWidth="1"/>
  </cols>
  <sheetData>
    <row r="4" spans="1:7" x14ac:dyDescent="0.25">
      <c r="A4" s="2" t="s">
        <v>1</v>
      </c>
      <c r="B4" s="2" t="s">
        <v>0</v>
      </c>
      <c r="C4" t="s">
        <v>14</v>
      </c>
    </row>
    <row r="5" spans="1:7" x14ac:dyDescent="0.25">
      <c r="A5" s="3">
        <v>41640</v>
      </c>
      <c r="B5" s="4">
        <v>150</v>
      </c>
    </row>
    <row r="6" spans="1:7" ht="30" x14ac:dyDescent="0.25">
      <c r="A6" s="3">
        <v>41671</v>
      </c>
      <c r="B6" s="4">
        <v>120</v>
      </c>
      <c r="E6" s="23" t="s">
        <v>15</v>
      </c>
      <c r="F6" s="23" t="s">
        <v>0</v>
      </c>
      <c r="G6" s="24" t="s">
        <v>34</v>
      </c>
    </row>
    <row r="7" spans="1:7" x14ac:dyDescent="0.25">
      <c r="A7" s="3">
        <v>41699</v>
      </c>
      <c r="B7" s="4">
        <v>170</v>
      </c>
      <c r="C7">
        <f>SUM(B5:B7)</f>
        <v>440</v>
      </c>
      <c r="E7" s="2" t="s">
        <v>24</v>
      </c>
      <c r="F7" s="4">
        <f>C7</f>
        <v>440</v>
      </c>
      <c r="G7" s="27"/>
    </row>
    <row r="8" spans="1:7" x14ac:dyDescent="0.25">
      <c r="A8" s="3">
        <v>41730</v>
      </c>
      <c r="B8" s="4">
        <v>140</v>
      </c>
      <c r="E8" s="2" t="s">
        <v>25</v>
      </c>
      <c r="F8" s="4">
        <f>C10</f>
        <v>335</v>
      </c>
      <c r="G8" s="27"/>
    </row>
    <row r="9" spans="1:7" x14ac:dyDescent="0.25">
      <c r="A9" s="3">
        <v>41760</v>
      </c>
      <c r="B9" s="4">
        <v>95</v>
      </c>
      <c r="E9" s="2" t="s">
        <v>26</v>
      </c>
      <c r="F9" s="4">
        <f>C13</f>
        <v>275</v>
      </c>
      <c r="G9" s="4">
        <f>(F7/2+F8+F9+F10+F11/2)/4</f>
        <v>407.75</v>
      </c>
    </row>
    <row r="10" spans="1:7" x14ac:dyDescent="0.25">
      <c r="A10" s="3">
        <v>41791</v>
      </c>
      <c r="B10" s="4">
        <v>100</v>
      </c>
      <c r="C10">
        <f>SUM(B8:B10)</f>
        <v>335</v>
      </c>
      <c r="E10" s="2" t="s">
        <v>27</v>
      </c>
      <c r="F10" s="4">
        <f>C16</f>
        <v>580</v>
      </c>
      <c r="G10" s="4">
        <f t="shared" ref="G10:G14" si="0">(F8/2+F9+F10+F11+F12/2)/4</f>
        <v>405.5</v>
      </c>
    </row>
    <row r="11" spans="1:7" x14ac:dyDescent="0.25">
      <c r="A11" s="3">
        <v>41821</v>
      </c>
      <c r="B11" s="4">
        <v>80</v>
      </c>
      <c r="E11" s="2" t="s">
        <v>28</v>
      </c>
      <c r="F11" s="4">
        <f>C19</f>
        <v>442</v>
      </c>
      <c r="G11" s="4">
        <f t="shared" si="0"/>
        <v>406.125</v>
      </c>
    </row>
    <row r="12" spans="1:7" x14ac:dyDescent="0.25">
      <c r="A12" s="3">
        <v>41852</v>
      </c>
      <c r="B12" s="4">
        <v>65</v>
      </c>
      <c r="E12" s="2" t="s">
        <v>29</v>
      </c>
      <c r="F12" s="4">
        <f>C22</f>
        <v>315</v>
      </c>
      <c r="G12" s="4">
        <f t="shared" si="0"/>
        <v>411.75</v>
      </c>
    </row>
    <row r="13" spans="1:7" x14ac:dyDescent="0.25">
      <c r="A13" s="3">
        <v>41883</v>
      </c>
      <c r="B13" s="4">
        <v>130</v>
      </c>
      <c r="C13">
        <f>SUM(B11:B13)</f>
        <v>275</v>
      </c>
      <c r="E13" s="2" t="s">
        <v>30</v>
      </c>
      <c r="F13" s="4">
        <f>C25</f>
        <v>300</v>
      </c>
      <c r="G13" s="4">
        <f t="shared" si="0"/>
        <v>416.5</v>
      </c>
    </row>
    <row r="14" spans="1:7" x14ac:dyDescent="0.25">
      <c r="A14" s="3">
        <v>41913</v>
      </c>
      <c r="B14" s="4">
        <v>180</v>
      </c>
      <c r="E14" s="2" t="s">
        <v>31</v>
      </c>
      <c r="F14" s="4">
        <f>C28</f>
        <v>600</v>
      </c>
      <c r="G14" s="4">
        <f t="shared" si="0"/>
        <v>421.5</v>
      </c>
    </row>
    <row r="15" spans="1:7" x14ac:dyDescent="0.25">
      <c r="A15" s="3">
        <v>41944</v>
      </c>
      <c r="B15" s="4">
        <v>190</v>
      </c>
      <c r="E15" s="2" t="s">
        <v>32</v>
      </c>
      <c r="F15" s="4">
        <v>460</v>
      </c>
      <c r="G15" s="4">
        <f>(F13/2+F14+F15+F16+F17/2)/4</f>
        <v>424.875</v>
      </c>
    </row>
    <row r="16" spans="1:7" x14ac:dyDescent="0.25">
      <c r="A16" s="3">
        <v>41974</v>
      </c>
      <c r="B16" s="4">
        <v>210</v>
      </c>
      <c r="C16">
        <f>SUM(B14:B16)</f>
        <v>580</v>
      </c>
      <c r="E16" s="2" t="s">
        <v>33</v>
      </c>
      <c r="F16" s="4">
        <v>337</v>
      </c>
      <c r="G16" s="4">
        <f>(F14/2+F15+F16+F17+F18/2)/4</f>
        <v>430.5</v>
      </c>
    </row>
    <row r="17" spans="1:7" x14ac:dyDescent="0.25">
      <c r="A17" s="3">
        <v>42005</v>
      </c>
      <c r="B17" s="4">
        <v>152</v>
      </c>
      <c r="E17" s="2" t="s">
        <v>33</v>
      </c>
      <c r="F17" s="4">
        <v>305</v>
      </c>
      <c r="G17" s="22"/>
    </row>
    <row r="18" spans="1:7" x14ac:dyDescent="0.25">
      <c r="A18" s="3">
        <v>42036</v>
      </c>
      <c r="B18" s="4">
        <v>125</v>
      </c>
      <c r="E18" s="2" t="s">
        <v>33</v>
      </c>
      <c r="F18" s="4">
        <v>640</v>
      </c>
      <c r="G18" s="22"/>
    </row>
    <row r="19" spans="1:7" x14ac:dyDescent="0.25">
      <c r="A19" s="3">
        <v>42064</v>
      </c>
      <c r="B19" s="4">
        <v>165</v>
      </c>
      <c r="C19">
        <f>SUM(B17:B19)</f>
        <v>442</v>
      </c>
    </row>
    <row r="20" spans="1:7" x14ac:dyDescent="0.25">
      <c r="A20" s="3">
        <v>42095</v>
      </c>
      <c r="B20" s="4">
        <v>120</v>
      </c>
    </row>
    <row r="21" spans="1:7" x14ac:dyDescent="0.25">
      <c r="A21" s="3">
        <v>42125</v>
      </c>
      <c r="B21" s="4">
        <v>100</v>
      </c>
    </row>
    <row r="22" spans="1:7" x14ac:dyDescent="0.25">
      <c r="A22" s="3">
        <v>42156</v>
      </c>
      <c r="B22" s="4">
        <v>95</v>
      </c>
      <c r="C22">
        <f>SUM(B20:B22)</f>
        <v>315</v>
      </c>
    </row>
    <row r="23" spans="1:7" x14ac:dyDescent="0.25">
      <c r="A23" s="3">
        <v>42186</v>
      </c>
      <c r="B23" s="4">
        <v>85</v>
      </c>
    </row>
    <row r="24" spans="1:7" x14ac:dyDescent="0.25">
      <c r="A24" s="3">
        <v>42217</v>
      </c>
      <c r="B24" s="4">
        <v>70</v>
      </c>
    </row>
    <row r="25" spans="1:7" x14ac:dyDescent="0.25">
      <c r="A25" s="3">
        <v>42248</v>
      </c>
      <c r="B25" s="4">
        <v>145</v>
      </c>
      <c r="C25">
        <f>SUM(B23:B25)</f>
        <v>300</v>
      </c>
    </row>
    <row r="26" spans="1:7" x14ac:dyDescent="0.25">
      <c r="A26" s="3">
        <v>42278</v>
      </c>
      <c r="B26" s="4">
        <v>195</v>
      </c>
    </row>
    <row r="27" spans="1:7" x14ac:dyDescent="0.25">
      <c r="A27" s="3">
        <v>42309</v>
      </c>
      <c r="B27" s="4">
        <v>200</v>
      </c>
    </row>
    <row r="28" spans="1:7" x14ac:dyDescent="0.25">
      <c r="A28" s="3">
        <v>42339</v>
      </c>
      <c r="B28" s="4">
        <v>205</v>
      </c>
      <c r="C28">
        <f>SUM(B26:B28)</f>
        <v>600</v>
      </c>
    </row>
  </sheetData>
  <mergeCells count="1"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Moyenne mobile</vt:lpstr>
      <vt:lpstr>MMC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cp:lastPrinted>2016-06-16T10:10:39Z</cp:lastPrinted>
  <dcterms:created xsi:type="dcterms:W3CDTF">2016-05-18T13:09:55Z</dcterms:created>
  <dcterms:modified xsi:type="dcterms:W3CDTF">2022-08-01T09:47:46Z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76b835ea-1d79-4e1d-9964-77a5887cd1ac</vt:lpwstr>
  </property>
</Properties>
</file>