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/>
  <xr:revisionPtr revIDLastSave="54" documentId="8_{520BC01F-FF74-4B67-8622-4401BDFF97B5}" xr6:coauthVersionLast="47" xr6:coauthVersionMax="47" xr10:uidLastSave="{8D3CD008-804C-423A-8D2F-7BEDE9748CBC}"/>
  <bookViews>
    <workbookView xWindow="-120" yWindow="-120" windowWidth="29040" windowHeight="15840" activeTab="1" xr2:uid="{00000000-000D-0000-FFFF-FFFF00000000}"/>
  </bookViews>
  <sheets>
    <sheet name="Méthode Distribution Normale" sheetId="4" r:id="rId1"/>
    <sheet name="Feuil1" sheetId="5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E16" i="4"/>
  <c r="G22" i="4"/>
  <c r="D17" i="4"/>
  <c r="H3" i="4"/>
  <c r="H4" i="4"/>
  <c r="H5" i="4"/>
  <c r="H6" i="4"/>
  <c r="H7" i="4"/>
  <c r="H8" i="4"/>
  <c r="H9" i="4"/>
  <c r="H10" i="4"/>
  <c r="H11" i="4"/>
  <c r="H12" i="4"/>
  <c r="D16" i="4" l="1"/>
  <c r="C24" i="4" s="1"/>
  <c r="G24" i="4" s="1"/>
  <c r="G13" i="4"/>
  <c r="D130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78" i="4"/>
  <c r="D79" i="4"/>
  <c r="D80" i="4"/>
  <c r="D72" i="4"/>
  <c r="D73" i="4"/>
  <c r="D74" i="4"/>
  <c r="D75" i="4"/>
  <c r="D76" i="4"/>
  <c r="D77" i="4"/>
  <c r="D66" i="4"/>
  <c r="D67" i="4"/>
  <c r="D68" i="4"/>
  <c r="D69" i="4"/>
  <c r="D70" i="4"/>
  <c r="D71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1" i="4"/>
  <c r="H13" i="4" l="1"/>
</calcChain>
</file>

<file path=xl/sharedStrings.xml><?xml version="1.0" encoding="utf-8"?>
<sst xmlns="http://schemas.openxmlformats.org/spreadsheetml/2006/main" count="33" uniqueCount="33">
  <si>
    <t>juin</t>
  </si>
  <si>
    <t>mai</t>
  </si>
  <si>
    <t>mars</t>
  </si>
  <si>
    <t>janv</t>
  </si>
  <si>
    <t>févr</t>
  </si>
  <si>
    <t>avr</t>
  </si>
  <si>
    <t>juil</t>
  </si>
  <si>
    <t>août</t>
  </si>
  <si>
    <t>sept</t>
  </si>
  <si>
    <t>oct</t>
  </si>
  <si>
    <t>nov</t>
  </si>
  <si>
    <t>déc</t>
  </si>
  <si>
    <t>Ventes</t>
  </si>
  <si>
    <t>Mois</t>
  </si>
  <si>
    <t>Livraisons</t>
  </si>
  <si>
    <t>Distribution Normale</t>
  </si>
  <si>
    <t>Ecart type demande</t>
  </si>
  <si>
    <t>Tx de service souhaité</t>
  </si>
  <si>
    <t>Z = Coefficient service</t>
  </si>
  <si>
    <t>Délai Moyen</t>
  </si>
  <si>
    <t>Délais Jours</t>
  </si>
  <si>
    <t>Stock de Sécurité</t>
  </si>
  <si>
    <t>Formule Stock de Sécurité</t>
  </si>
  <si>
    <t>Z *Ecart type demande *  Racine (délai moy)</t>
  </si>
  <si>
    <t>Z  =Coeff service</t>
  </si>
  <si>
    <t>Incertitude uniquement sur la demande</t>
  </si>
  <si>
    <t>TX service</t>
  </si>
  <si>
    <t>Recommandée</t>
  </si>
  <si>
    <t>Délais Mois</t>
  </si>
  <si>
    <t xml:space="preserve">MÉTHODE </t>
  </si>
  <si>
    <t>=1,64 x 141,4 x racine(1,17)</t>
  </si>
  <si>
    <t xml:space="preserve">Jours </t>
  </si>
  <si>
    <t>Consommation journalière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</si>
</sst>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0.0"/>
    <numFmt numFmtId="168" formatCode="_-* #,##0.0\ _€_-;\-* #,##0.0\ _€_-;_-* &quot;-&quot;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4" fillId="7" borderId="21" applyNumberFormat="0" applyProtection="0">
      <alignment horizontal="right" vertical="center"/>
    </xf>
  </cellStyleXfs>
  <cellXfs count="5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66" fontId="0" fillId="0" borderId="4" xfId="1" applyNumberFormat="1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166" fontId="0" fillId="0" borderId="0" xfId="1" applyNumberFormat="1" applyFont="1" applyAlignment="1">
      <alignment horizontal="left"/>
    </xf>
    <xf numFmtId="2" fontId="0" fillId="0" borderId="4" xfId="0" applyNumberFormat="1" applyBorder="1"/>
    <xf numFmtId="0" fontId="2" fillId="3" borderId="15" xfId="0" applyFont="1" applyFill="1" applyBorder="1"/>
    <xf numFmtId="0" fontId="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1" xfId="0" applyFont="1" applyFill="1" applyBorder="1"/>
    <xf numFmtId="0" fontId="0" fillId="5" borderId="3" xfId="0" applyFill="1" applyBorder="1"/>
    <xf numFmtId="0" fontId="0" fillId="5" borderId="5" xfId="0" applyFill="1" applyBorder="1"/>
    <xf numFmtId="166" fontId="0" fillId="0" borderId="6" xfId="1" applyNumberFormat="1" applyFont="1" applyBorder="1"/>
    <xf numFmtId="0" fontId="2" fillId="3" borderId="17" xfId="0" applyFont="1" applyFill="1" applyBorder="1"/>
    <xf numFmtId="0" fontId="2" fillId="0" borderId="10" xfId="0" applyFont="1" applyBorder="1"/>
    <xf numFmtId="166" fontId="0" fillId="0" borderId="0" xfId="1" applyNumberFormat="1" applyFont="1" applyBorder="1"/>
    <xf numFmtId="2" fontId="0" fillId="0" borderId="0" xfId="0" applyNumberFormat="1"/>
    <xf numFmtId="0" fontId="2" fillId="0" borderId="11" xfId="0" applyFont="1" applyBorder="1"/>
    <xf numFmtId="165" fontId="0" fillId="4" borderId="3" xfId="2" applyNumberFormat="1" applyFon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5" xfId="0" applyNumberFormat="1" applyFill="1" applyBorder="1" applyAlignment="1">
      <alignment horizontal="center"/>
    </xf>
    <xf numFmtId="2" fontId="0" fillId="0" borderId="6" xfId="0" applyNumberFormat="1" applyBorder="1"/>
    <xf numFmtId="0" fontId="2" fillId="4" borderId="1" xfId="0" applyFont="1" applyFill="1" applyBorder="1" applyAlignment="1">
      <alignment horizontal="center"/>
    </xf>
    <xf numFmtId="0" fontId="2" fillId="0" borderId="2" xfId="0" applyFont="1" applyBorder="1"/>
    <xf numFmtId="9" fontId="0" fillId="2" borderId="2" xfId="0" applyNumberFormat="1" applyFill="1" applyBorder="1"/>
    <xf numFmtId="167" fontId="0" fillId="0" borderId="6" xfId="0" applyNumberFormat="1" applyBorder="1"/>
    <xf numFmtId="0" fontId="0" fillId="0" borderId="24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2" xfId="0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2" borderId="18" xfId="1" applyNumberFormat="1" applyFont="1" applyFill="1" applyBorder="1" applyAlignment="1">
      <alignment horizontal="center"/>
    </xf>
    <xf numFmtId="3" fontId="0" fillId="2" borderId="19" xfId="1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12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/>
    <xf numFmtId="166" fontId="0" fillId="0" borderId="0" xfId="0" applyNumberFormat="1"/>
  </cellXfs>
  <cellStyles count="5">
    <cellStyle name="Milliers" xfId="1" builtinId="3"/>
    <cellStyle name="Normal" xfId="0" builtinId="0"/>
    <cellStyle name="Normal 2" xfId="3" xr:uid="{00000000-0005-0000-0000-000003000000}"/>
    <cellStyle name="Pourcentage" xfId="2" builtinId="5"/>
    <cellStyle name="SAPBEXstdData" xfId="4" xr:uid="{00000000-0005-0000-0000-000005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5688"/>
      <color rgb="FF44546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44824</xdr:colOff>
      <xdr:row>7</xdr:row>
      <xdr:rowOff>80441</xdr:rowOff>
    </xdr:from>
    <xdr:to>
      <xdr:col>20</xdr:col>
      <xdr:colOff>417709</xdr:colOff>
      <xdr:row>30</xdr:row>
      <xdr:rowOff>15253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71E724A-80CA-4774-ACE5-73606801C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5177" y="1413941"/>
          <a:ext cx="7342944" cy="4405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N130"/>
  <sheetViews>
    <sheetView showGridLines="0" zoomScale="166" zoomScaleNormal="166" workbookViewId="0">
      <selection activeCell="D16" sqref="D16"/>
    </sheetView>
  </sheetViews>
  <sheetFormatPr baseColWidth="10" defaultRowHeight="15" x14ac:dyDescent="0.25"/>
  <cols>
    <col min="1" max="1" width="6.28515625" customWidth="1"/>
    <col min="2" max="2" width="23.42578125" customWidth="1"/>
    <col min="3" max="3" width="26.42578125" customWidth="1"/>
    <col min="4" max="4" width="13.85546875" bestFit="1" customWidth="1"/>
    <col min="5" max="5" width="13.140625" customWidth="1"/>
    <col min="6" max="6" width="21" customWidth="1"/>
    <col min="7" max="7" width="19.140625" customWidth="1"/>
    <col min="8" max="8" width="19.28515625" customWidth="1"/>
    <col min="9" max="9" width="4.140625" customWidth="1"/>
    <col min="11" max="11" width="12.140625" customWidth="1"/>
    <col min="12" max="12" width="17.140625" customWidth="1"/>
    <col min="13" max="13" width="4.7109375" customWidth="1"/>
    <col min="14" max="14" width="14.140625" customWidth="1"/>
  </cols>
  <sheetData>
    <row r="1" spans="3:8" ht="15.75" thickBot="1" x14ac:dyDescent="0.3"/>
    <row r="2" spans="3:8" ht="14.85" customHeight="1" x14ac:dyDescent="0.25">
      <c r="C2" s="15" t="s">
        <v>13</v>
      </c>
      <c r="D2" s="2" t="s">
        <v>12</v>
      </c>
      <c r="E2" s="3"/>
      <c r="F2" s="12" t="s">
        <v>14</v>
      </c>
      <c r="G2" s="33" t="s">
        <v>20</v>
      </c>
      <c r="H2" s="36" t="s">
        <v>28</v>
      </c>
    </row>
    <row r="3" spans="3:8" x14ac:dyDescent="0.25">
      <c r="C3" s="16" t="s">
        <v>3</v>
      </c>
      <c r="D3" s="5">
        <v>900</v>
      </c>
      <c r="E3" s="21"/>
      <c r="F3" s="13">
        <v>1</v>
      </c>
      <c r="G3" s="32">
        <v>38</v>
      </c>
      <c r="H3" s="37">
        <f>G3/30</f>
        <v>1.2666666666666666</v>
      </c>
    </row>
    <row r="4" spans="3:8" x14ac:dyDescent="0.25">
      <c r="C4" s="16" t="s">
        <v>4</v>
      </c>
      <c r="D4" s="5">
        <v>1000</v>
      </c>
      <c r="E4" s="21"/>
      <c r="F4" s="13">
        <v>2</v>
      </c>
      <c r="G4" s="32">
        <v>37</v>
      </c>
      <c r="H4" s="37">
        <f t="shared" ref="H4:H12" si="0">G4/30</f>
        <v>1.2333333333333334</v>
      </c>
    </row>
    <row r="5" spans="3:8" x14ac:dyDescent="0.25">
      <c r="C5" s="16" t="s">
        <v>2</v>
      </c>
      <c r="D5" s="5">
        <v>800</v>
      </c>
      <c r="E5" s="21"/>
      <c r="F5" s="13">
        <v>3</v>
      </c>
      <c r="G5" s="32">
        <v>38</v>
      </c>
      <c r="H5" s="37">
        <f t="shared" si="0"/>
        <v>1.2666666666666666</v>
      </c>
    </row>
    <row r="6" spans="3:8" x14ac:dyDescent="0.25">
      <c r="C6" s="16" t="s">
        <v>5</v>
      </c>
      <c r="D6" s="5">
        <v>1100</v>
      </c>
      <c r="E6" s="21"/>
      <c r="F6" s="13">
        <v>4</v>
      </c>
      <c r="G6" s="32">
        <v>40</v>
      </c>
      <c r="H6" s="37">
        <f t="shared" si="0"/>
        <v>1.3333333333333333</v>
      </c>
    </row>
    <row r="7" spans="3:8" x14ac:dyDescent="0.25">
      <c r="C7" s="16" t="s">
        <v>1</v>
      </c>
      <c r="D7" s="5">
        <v>900</v>
      </c>
      <c r="E7" s="21"/>
      <c r="F7" s="13">
        <v>5</v>
      </c>
      <c r="G7" s="32">
        <v>33</v>
      </c>
      <c r="H7" s="37">
        <f t="shared" si="0"/>
        <v>1.1000000000000001</v>
      </c>
    </row>
    <row r="8" spans="3:8" ht="14.25" customHeight="1" x14ac:dyDescent="0.25">
      <c r="C8" s="16" t="s">
        <v>0</v>
      </c>
      <c r="D8" s="5">
        <v>1200</v>
      </c>
      <c r="E8" s="21"/>
      <c r="F8" s="13">
        <v>6</v>
      </c>
      <c r="G8" s="32">
        <v>28</v>
      </c>
      <c r="H8" s="37">
        <f t="shared" si="0"/>
        <v>0.93333333333333335</v>
      </c>
    </row>
    <row r="9" spans="3:8" x14ac:dyDescent="0.25">
      <c r="C9" s="16" t="s">
        <v>6</v>
      </c>
      <c r="D9" s="5">
        <v>900</v>
      </c>
      <c r="E9" s="21"/>
      <c r="F9" s="13">
        <v>7</v>
      </c>
      <c r="G9" s="32">
        <v>37</v>
      </c>
      <c r="H9" s="37">
        <f t="shared" si="0"/>
        <v>1.2333333333333334</v>
      </c>
    </row>
    <row r="10" spans="3:8" x14ac:dyDescent="0.25">
      <c r="C10" s="16" t="s">
        <v>7</v>
      </c>
      <c r="D10" s="5">
        <v>1100</v>
      </c>
      <c r="E10" s="21"/>
      <c r="F10" s="13">
        <v>8</v>
      </c>
      <c r="G10" s="32">
        <v>36</v>
      </c>
      <c r="H10" s="37">
        <f t="shared" si="0"/>
        <v>1.2</v>
      </c>
    </row>
    <row r="11" spans="3:8" x14ac:dyDescent="0.25">
      <c r="C11" s="16" t="s">
        <v>8</v>
      </c>
      <c r="D11" s="5">
        <v>1100</v>
      </c>
      <c r="E11" s="21"/>
      <c r="F11" s="13">
        <v>9</v>
      </c>
      <c r="G11" s="32">
        <v>36</v>
      </c>
      <c r="H11" s="37">
        <f t="shared" si="0"/>
        <v>1.2</v>
      </c>
    </row>
    <row r="12" spans="3:8" ht="15.75" thickBot="1" x14ac:dyDescent="0.3">
      <c r="C12" s="16" t="s">
        <v>9</v>
      </c>
      <c r="D12" s="5">
        <v>1000</v>
      </c>
      <c r="E12" s="21"/>
      <c r="F12" s="14">
        <v>10</v>
      </c>
      <c r="G12" s="35">
        <v>27</v>
      </c>
      <c r="H12" s="37">
        <f t="shared" si="0"/>
        <v>0.9</v>
      </c>
    </row>
    <row r="13" spans="3:8" x14ac:dyDescent="0.25">
      <c r="C13" s="16" t="s">
        <v>10</v>
      </c>
      <c r="D13" s="5">
        <v>800</v>
      </c>
      <c r="E13" s="21"/>
      <c r="F13" s="11" t="s">
        <v>19</v>
      </c>
      <c r="G13" s="34">
        <f>AVERAGE(G3:G12)</f>
        <v>35</v>
      </c>
      <c r="H13" s="38">
        <f>AVERAGE(H3:H12)</f>
        <v>1.1666666666666665</v>
      </c>
    </row>
    <row r="14" spans="3:8" ht="15.75" thickBot="1" x14ac:dyDescent="0.3">
      <c r="C14" s="17" t="s">
        <v>11</v>
      </c>
      <c r="D14" s="18">
        <v>1200</v>
      </c>
      <c r="E14" s="21"/>
    </row>
    <row r="15" spans="3:8" x14ac:dyDescent="0.25">
      <c r="C15" s="6" t="s">
        <v>17</v>
      </c>
      <c r="D15" s="30">
        <v>0.99</v>
      </c>
      <c r="E15" s="9"/>
    </row>
    <row r="16" spans="3:8" x14ac:dyDescent="0.25">
      <c r="C16" s="7" t="s">
        <v>18</v>
      </c>
      <c r="D16" s="10">
        <f>NORMSINV(D15)</f>
        <v>2.3263478740408408</v>
      </c>
      <c r="E16" s="22">
        <f>NORMSINV(D15)</f>
        <v>2.3263478740408408</v>
      </c>
      <c r="G16" s="4"/>
    </row>
    <row r="17" spans="2:14" ht="15.75" thickBot="1" x14ac:dyDescent="0.3">
      <c r="C17" s="8" t="s">
        <v>16</v>
      </c>
      <c r="D17" s="31">
        <f>STDEV(D3:D14)</f>
        <v>141.42135623730951</v>
      </c>
      <c r="E17" s="22"/>
      <c r="F17" s="56"/>
      <c r="G17" s="56"/>
    </row>
    <row r="18" spans="2:14" x14ac:dyDescent="0.25">
      <c r="F18" s="57"/>
      <c r="G18" s="57"/>
      <c r="N18" s="1"/>
    </row>
    <row r="19" spans="2:14" ht="15.75" thickBot="1" x14ac:dyDescent="0.3">
      <c r="C19" s="55" t="s">
        <v>27</v>
      </c>
      <c r="D19" s="55"/>
      <c r="E19" s="55"/>
      <c r="F19" s="1"/>
      <c r="G19" s="1"/>
      <c r="I19" s="1"/>
    </row>
    <row r="20" spans="2:14" x14ac:dyDescent="0.25">
      <c r="C20" s="39" t="s">
        <v>29</v>
      </c>
      <c r="D20" s="40"/>
      <c r="E20" s="41"/>
    </row>
    <row r="21" spans="2:14" ht="15.75" thickBot="1" x14ac:dyDescent="0.3">
      <c r="C21" s="44" t="s">
        <v>25</v>
      </c>
      <c r="D21" s="45"/>
      <c r="E21" s="46"/>
    </row>
    <row r="22" spans="2:14" x14ac:dyDescent="0.25">
      <c r="B22" s="50" t="s">
        <v>22</v>
      </c>
      <c r="C22" s="20" t="s">
        <v>23</v>
      </c>
      <c r="D22" s="1"/>
      <c r="E22" s="23"/>
      <c r="G22" s="58">
        <f>SUM(D3:D14)</f>
        <v>12000</v>
      </c>
    </row>
    <row r="23" spans="2:14" ht="15.75" thickBot="1" x14ac:dyDescent="0.3">
      <c r="B23" s="51"/>
      <c r="C23" s="52" t="s">
        <v>30</v>
      </c>
      <c r="D23" s="53"/>
      <c r="E23" s="54"/>
      <c r="G23" s="58">
        <f>G22/360</f>
        <v>33.333333333333336</v>
      </c>
      <c r="H23" t="s">
        <v>32</v>
      </c>
    </row>
    <row r="24" spans="2:14" ht="15.75" thickBot="1" x14ac:dyDescent="0.3">
      <c r="B24" s="19" t="s">
        <v>21</v>
      </c>
      <c r="C24" s="47">
        <f>D16*D17*SQRT(H13)</f>
        <v>355.35550751972488</v>
      </c>
      <c r="D24" s="48"/>
      <c r="E24" s="49"/>
      <c r="G24" s="58">
        <f>C24/G23</f>
        <v>10.660665225591746</v>
      </c>
      <c r="H24" t="s">
        <v>31</v>
      </c>
    </row>
    <row r="27" spans="2:14" ht="15.75" thickBot="1" x14ac:dyDescent="0.3"/>
    <row r="28" spans="2:14" ht="15.75" thickBot="1" x14ac:dyDescent="0.3">
      <c r="C28" s="42" t="s">
        <v>15</v>
      </c>
      <c r="D28" s="43"/>
    </row>
    <row r="29" spans="2:14" x14ac:dyDescent="0.25">
      <c r="C29" s="28" t="s">
        <v>26</v>
      </c>
      <c r="D29" s="29" t="s">
        <v>24</v>
      </c>
    </row>
    <row r="30" spans="2:14" x14ac:dyDescent="0.25">
      <c r="C30" s="24">
        <v>0.999</v>
      </c>
      <c r="D30" s="10">
        <f t="shared" ref="D30:D61" si="1">NORMSINV(C30)</f>
        <v>3.0902323061678132</v>
      </c>
    </row>
    <row r="31" spans="2:14" x14ac:dyDescent="0.25">
      <c r="C31" s="25">
        <v>0.99</v>
      </c>
      <c r="D31" s="10">
        <f t="shared" si="1"/>
        <v>2.3263478740408408</v>
      </c>
    </row>
    <row r="32" spans="2:14" x14ac:dyDescent="0.25">
      <c r="C32" s="25">
        <v>0.98</v>
      </c>
      <c r="D32" s="10">
        <f t="shared" si="1"/>
        <v>2.0537489106318221</v>
      </c>
    </row>
    <row r="33" spans="3:4" x14ac:dyDescent="0.25">
      <c r="C33" s="25">
        <v>0.97</v>
      </c>
      <c r="D33" s="10">
        <f t="shared" si="1"/>
        <v>1.8807936081512504</v>
      </c>
    </row>
    <row r="34" spans="3:4" x14ac:dyDescent="0.25">
      <c r="C34" s="25">
        <v>0.96</v>
      </c>
      <c r="D34" s="10">
        <f t="shared" si="1"/>
        <v>1.7506860712521695</v>
      </c>
    </row>
    <row r="35" spans="3:4" x14ac:dyDescent="0.25">
      <c r="C35" s="25">
        <v>0.95</v>
      </c>
      <c r="D35" s="10">
        <f t="shared" si="1"/>
        <v>1.6448536269514715</v>
      </c>
    </row>
    <row r="36" spans="3:4" x14ac:dyDescent="0.25">
      <c r="C36" s="25">
        <v>0.94</v>
      </c>
      <c r="D36" s="10">
        <f t="shared" si="1"/>
        <v>1.5547735945968528</v>
      </c>
    </row>
    <row r="37" spans="3:4" x14ac:dyDescent="0.25">
      <c r="C37" s="25">
        <v>0.93</v>
      </c>
      <c r="D37" s="10">
        <f t="shared" si="1"/>
        <v>1.4757910281791713</v>
      </c>
    </row>
    <row r="38" spans="3:4" x14ac:dyDescent="0.25">
      <c r="C38" s="25">
        <v>0.92</v>
      </c>
      <c r="D38" s="10">
        <f t="shared" si="1"/>
        <v>1.4050715603096329</v>
      </c>
    </row>
    <row r="39" spans="3:4" x14ac:dyDescent="0.25">
      <c r="C39" s="25">
        <v>0.91</v>
      </c>
      <c r="D39" s="10">
        <f t="shared" si="1"/>
        <v>1.3407550336902161</v>
      </c>
    </row>
    <row r="40" spans="3:4" x14ac:dyDescent="0.25">
      <c r="C40" s="25">
        <v>0.9</v>
      </c>
      <c r="D40" s="10">
        <f t="shared" si="1"/>
        <v>1.2815515655446006</v>
      </c>
    </row>
    <row r="41" spans="3:4" x14ac:dyDescent="0.25">
      <c r="C41" s="25">
        <v>0.89</v>
      </c>
      <c r="D41" s="10">
        <f t="shared" si="1"/>
        <v>1.2265281200366105</v>
      </c>
    </row>
    <row r="42" spans="3:4" x14ac:dyDescent="0.25">
      <c r="C42" s="25">
        <v>0.88</v>
      </c>
      <c r="D42" s="10">
        <f t="shared" si="1"/>
        <v>1.1749867920660904</v>
      </c>
    </row>
    <row r="43" spans="3:4" x14ac:dyDescent="0.25">
      <c r="C43" s="25">
        <v>0.87</v>
      </c>
      <c r="D43" s="10">
        <f t="shared" si="1"/>
        <v>1.1263911290388013</v>
      </c>
    </row>
    <row r="44" spans="3:4" x14ac:dyDescent="0.25">
      <c r="C44" s="25">
        <v>0.86</v>
      </c>
      <c r="D44" s="10">
        <f t="shared" si="1"/>
        <v>1.0803193408149565</v>
      </c>
    </row>
    <row r="45" spans="3:4" x14ac:dyDescent="0.25">
      <c r="C45" s="25">
        <v>0.85</v>
      </c>
      <c r="D45" s="10">
        <f t="shared" si="1"/>
        <v>1.0364333894937898</v>
      </c>
    </row>
    <row r="46" spans="3:4" x14ac:dyDescent="0.25">
      <c r="C46" s="25">
        <v>0.84</v>
      </c>
      <c r="D46" s="10">
        <f t="shared" si="1"/>
        <v>0.9944578832097497</v>
      </c>
    </row>
    <row r="47" spans="3:4" x14ac:dyDescent="0.25">
      <c r="C47" s="25">
        <v>0.83</v>
      </c>
      <c r="D47" s="10">
        <f t="shared" si="1"/>
        <v>0.95416525314619549</v>
      </c>
    </row>
    <row r="48" spans="3:4" x14ac:dyDescent="0.25">
      <c r="C48" s="25">
        <v>0.82</v>
      </c>
      <c r="D48" s="10">
        <f t="shared" si="1"/>
        <v>0.91536508784281256</v>
      </c>
    </row>
    <row r="49" spans="3:4" x14ac:dyDescent="0.25">
      <c r="C49" s="25">
        <v>0.81</v>
      </c>
      <c r="D49" s="10">
        <f t="shared" si="1"/>
        <v>0.87789629505122857</v>
      </c>
    </row>
    <row r="50" spans="3:4" x14ac:dyDescent="0.25">
      <c r="C50" s="25">
        <v>0.8</v>
      </c>
      <c r="D50" s="10">
        <f t="shared" si="1"/>
        <v>0.84162123357291474</v>
      </c>
    </row>
    <row r="51" spans="3:4" x14ac:dyDescent="0.25">
      <c r="C51" s="25">
        <v>0.79</v>
      </c>
      <c r="D51" s="10">
        <f t="shared" si="1"/>
        <v>0.80642124701824058</v>
      </c>
    </row>
    <row r="52" spans="3:4" x14ac:dyDescent="0.25">
      <c r="C52" s="25">
        <v>0.78</v>
      </c>
      <c r="D52" s="10">
        <f t="shared" si="1"/>
        <v>0.77219321418868503</v>
      </c>
    </row>
    <row r="53" spans="3:4" x14ac:dyDescent="0.25">
      <c r="C53" s="25">
        <v>0.77</v>
      </c>
      <c r="D53" s="10">
        <f t="shared" si="1"/>
        <v>0.73884684918521393</v>
      </c>
    </row>
    <row r="54" spans="3:4" x14ac:dyDescent="0.25">
      <c r="C54" s="25">
        <v>0.76</v>
      </c>
      <c r="D54" s="10">
        <f t="shared" si="1"/>
        <v>0.7063025628400873</v>
      </c>
    </row>
    <row r="55" spans="3:4" x14ac:dyDescent="0.25">
      <c r="C55" s="25">
        <v>0.75</v>
      </c>
      <c r="D55" s="10">
        <f t="shared" si="1"/>
        <v>0.67448975019608193</v>
      </c>
    </row>
    <row r="56" spans="3:4" x14ac:dyDescent="0.25">
      <c r="C56" s="25">
        <v>0.74</v>
      </c>
      <c r="D56" s="10">
        <f t="shared" si="1"/>
        <v>0.64334540539291696</v>
      </c>
    </row>
    <row r="57" spans="3:4" x14ac:dyDescent="0.25">
      <c r="C57" s="25">
        <v>0.73</v>
      </c>
      <c r="D57" s="10">
        <f t="shared" si="1"/>
        <v>0.61281299101662734</v>
      </c>
    </row>
    <row r="58" spans="3:4" x14ac:dyDescent="0.25">
      <c r="C58" s="25">
        <v>0.72</v>
      </c>
      <c r="D58" s="10">
        <f t="shared" si="1"/>
        <v>0.58284150727121631</v>
      </c>
    </row>
    <row r="59" spans="3:4" x14ac:dyDescent="0.25">
      <c r="C59" s="25">
        <v>0.71</v>
      </c>
      <c r="D59" s="10">
        <f t="shared" si="1"/>
        <v>0.5533847195556727</v>
      </c>
    </row>
    <row r="60" spans="3:4" x14ac:dyDescent="0.25">
      <c r="C60" s="25">
        <v>0.7</v>
      </c>
      <c r="D60" s="10">
        <f t="shared" si="1"/>
        <v>0.52440051270804078</v>
      </c>
    </row>
    <row r="61" spans="3:4" x14ac:dyDescent="0.25">
      <c r="C61" s="25">
        <v>0.69</v>
      </c>
      <c r="D61" s="10">
        <f t="shared" si="1"/>
        <v>0.49585034734745331</v>
      </c>
    </row>
    <row r="62" spans="3:4" x14ac:dyDescent="0.25">
      <c r="C62" s="25">
        <v>0.68</v>
      </c>
      <c r="D62" s="10">
        <f t="shared" ref="D62:D93" si="2">NORMSINV(C62)</f>
        <v>0.46769879911450835</v>
      </c>
    </row>
    <row r="63" spans="3:4" x14ac:dyDescent="0.25">
      <c r="C63" s="25">
        <v>0.67</v>
      </c>
      <c r="D63" s="10">
        <f t="shared" si="2"/>
        <v>0.43991316567323396</v>
      </c>
    </row>
    <row r="64" spans="3:4" x14ac:dyDescent="0.25">
      <c r="C64" s="25">
        <v>0.66</v>
      </c>
      <c r="D64" s="10">
        <f t="shared" si="2"/>
        <v>0.41246312944140473</v>
      </c>
    </row>
    <row r="65" spans="3:4" x14ac:dyDescent="0.25">
      <c r="C65" s="25">
        <v>0.65</v>
      </c>
      <c r="D65" s="10">
        <f t="shared" si="2"/>
        <v>0.38532046640756784</v>
      </c>
    </row>
    <row r="66" spans="3:4" x14ac:dyDescent="0.25">
      <c r="C66" s="25">
        <v>0.64</v>
      </c>
      <c r="D66" s="10">
        <f t="shared" si="2"/>
        <v>0.35845879325119384</v>
      </c>
    </row>
    <row r="67" spans="3:4" x14ac:dyDescent="0.25">
      <c r="C67" s="25">
        <v>0.63</v>
      </c>
      <c r="D67" s="10">
        <f t="shared" si="2"/>
        <v>0.33185334643681658</v>
      </c>
    </row>
    <row r="68" spans="3:4" x14ac:dyDescent="0.25">
      <c r="C68" s="25">
        <v>0.62</v>
      </c>
      <c r="D68" s="10">
        <f t="shared" si="2"/>
        <v>0.30548078809939727</v>
      </c>
    </row>
    <row r="69" spans="3:4" x14ac:dyDescent="0.25">
      <c r="C69" s="25">
        <v>0.61</v>
      </c>
      <c r="D69" s="10">
        <f t="shared" si="2"/>
        <v>0.27931903444745415</v>
      </c>
    </row>
    <row r="70" spans="3:4" x14ac:dyDescent="0.25">
      <c r="C70" s="25">
        <v>0.6</v>
      </c>
      <c r="D70" s="10">
        <f t="shared" si="2"/>
        <v>0.25334710313579978</v>
      </c>
    </row>
    <row r="71" spans="3:4" x14ac:dyDescent="0.25">
      <c r="C71" s="25">
        <v>0.59</v>
      </c>
      <c r="D71" s="10">
        <f t="shared" si="2"/>
        <v>0.22754497664114934</v>
      </c>
    </row>
    <row r="72" spans="3:4" x14ac:dyDescent="0.25">
      <c r="C72" s="25">
        <v>0.57999999999999996</v>
      </c>
      <c r="D72" s="10">
        <f t="shared" si="2"/>
        <v>0.20189347914185077</v>
      </c>
    </row>
    <row r="73" spans="3:4" x14ac:dyDescent="0.25">
      <c r="C73" s="25">
        <v>0.56999999999999995</v>
      </c>
      <c r="D73" s="10">
        <f t="shared" si="2"/>
        <v>0.17637416478086121</v>
      </c>
    </row>
    <row r="74" spans="3:4" x14ac:dyDescent="0.25">
      <c r="C74" s="25">
        <v>0.56000000000000005</v>
      </c>
      <c r="D74" s="10">
        <f t="shared" si="2"/>
        <v>0.15096921549677741</v>
      </c>
    </row>
    <row r="75" spans="3:4" x14ac:dyDescent="0.25">
      <c r="C75" s="25">
        <v>0.55000000000000004</v>
      </c>
      <c r="D75" s="10">
        <f t="shared" si="2"/>
        <v>0.12566134685507416</v>
      </c>
    </row>
    <row r="76" spans="3:4" x14ac:dyDescent="0.25">
      <c r="C76" s="25">
        <v>0.54</v>
      </c>
      <c r="D76" s="10">
        <f t="shared" si="2"/>
        <v>0.10043372051146988</v>
      </c>
    </row>
    <row r="77" spans="3:4" x14ac:dyDescent="0.25">
      <c r="C77" s="25">
        <v>0.53</v>
      </c>
      <c r="D77" s="10">
        <f t="shared" si="2"/>
        <v>7.5269862099829901E-2</v>
      </c>
    </row>
    <row r="78" spans="3:4" x14ac:dyDescent="0.25">
      <c r="C78" s="25">
        <v>0.52</v>
      </c>
      <c r="D78" s="10">
        <f t="shared" si="2"/>
        <v>5.0153583464733656E-2</v>
      </c>
    </row>
    <row r="79" spans="3:4" x14ac:dyDescent="0.25">
      <c r="C79" s="25">
        <v>0.51</v>
      </c>
      <c r="D79" s="10">
        <f t="shared" si="2"/>
        <v>2.506890825871106E-2</v>
      </c>
    </row>
    <row r="80" spans="3:4" x14ac:dyDescent="0.25">
      <c r="C80" s="25">
        <v>0.5</v>
      </c>
      <c r="D80" s="10">
        <f t="shared" si="2"/>
        <v>0</v>
      </c>
    </row>
    <row r="81" spans="3:4" x14ac:dyDescent="0.25">
      <c r="C81" s="25">
        <v>0.49</v>
      </c>
      <c r="D81" s="10">
        <f t="shared" si="2"/>
        <v>-2.506890825871106E-2</v>
      </c>
    </row>
    <row r="82" spans="3:4" x14ac:dyDescent="0.25">
      <c r="C82" s="25">
        <v>0.48</v>
      </c>
      <c r="D82" s="10">
        <f t="shared" si="2"/>
        <v>-5.0153583464733656E-2</v>
      </c>
    </row>
    <row r="83" spans="3:4" x14ac:dyDescent="0.25">
      <c r="C83" s="25">
        <v>0.47</v>
      </c>
      <c r="D83" s="10">
        <f t="shared" si="2"/>
        <v>-7.5269862099829901E-2</v>
      </c>
    </row>
    <row r="84" spans="3:4" x14ac:dyDescent="0.25">
      <c r="C84" s="25">
        <v>0.46</v>
      </c>
      <c r="D84" s="10">
        <f t="shared" si="2"/>
        <v>-0.10043372051146976</v>
      </c>
    </row>
    <row r="85" spans="3:4" x14ac:dyDescent="0.25">
      <c r="C85" s="25">
        <v>0.45</v>
      </c>
      <c r="D85" s="10">
        <f t="shared" si="2"/>
        <v>-0.12566134685507402</v>
      </c>
    </row>
    <row r="86" spans="3:4" x14ac:dyDescent="0.25">
      <c r="C86" s="25">
        <v>0.44</v>
      </c>
      <c r="D86" s="10">
        <f t="shared" si="2"/>
        <v>-0.15096921549677725</v>
      </c>
    </row>
    <row r="87" spans="3:4" x14ac:dyDescent="0.25">
      <c r="C87" s="25">
        <v>0.43</v>
      </c>
      <c r="D87" s="10">
        <f t="shared" si="2"/>
        <v>-0.17637416478086138</v>
      </c>
    </row>
    <row r="88" spans="3:4" x14ac:dyDescent="0.25">
      <c r="C88" s="25">
        <v>0.42</v>
      </c>
      <c r="D88" s="10">
        <f t="shared" si="2"/>
        <v>-0.20189347914185088</v>
      </c>
    </row>
    <row r="89" spans="3:4" x14ac:dyDescent="0.25">
      <c r="C89" s="25">
        <v>0.41</v>
      </c>
      <c r="D89" s="10">
        <f t="shared" si="2"/>
        <v>-0.2275449766411495</v>
      </c>
    </row>
    <row r="90" spans="3:4" x14ac:dyDescent="0.25">
      <c r="C90" s="25">
        <v>0.4</v>
      </c>
      <c r="D90" s="10">
        <f t="shared" si="2"/>
        <v>-0.25334710313579978</v>
      </c>
    </row>
    <row r="91" spans="3:4" x14ac:dyDescent="0.25">
      <c r="C91" s="25">
        <v>0.39</v>
      </c>
      <c r="D91" s="10">
        <f t="shared" si="2"/>
        <v>-0.27931903444745415</v>
      </c>
    </row>
    <row r="92" spans="3:4" x14ac:dyDescent="0.25">
      <c r="C92" s="25">
        <v>0.38</v>
      </c>
      <c r="D92" s="10">
        <f t="shared" si="2"/>
        <v>-0.30548078809939727</v>
      </c>
    </row>
    <row r="93" spans="3:4" x14ac:dyDescent="0.25">
      <c r="C93" s="25">
        <v>0.37</v>
      </c>
      <c r="D93" s="10">
        <f t="shared" si="2"/>
        <v>-0.33185334643681658</v>
      </c>
    </row>
    <row r="94" spans="3:4" x14ac:dyDescent="0.25">
      <c r="C94" s="25">
        <v>0.36</v>
      </c>
      <c r="D94" s="10">
        <f t="shared" ref="D94:D125" si="3">NORMSINV(C94)</f>
        <v>-0.35845879325119384</v>
      </c>
    </row>
    <row r="95" spans="3:4" x14ac:dyDescent="0.25">
      <c r="C95" s="25">
        <v>0.35</v>
      </c>
      <c r="D95" s="10">
        <f t="shared" si="3"/>
        <v>-0.38532046640756784</v>
      </c>
    </row>
    <row r="96" spans="3:4" x14ac:dyDescent="0.25">
      <c r="C96" s="25">
        <v>0.34</v>
      </c>
      <c r="D96" s="10">
        <f t="shared" si="3"/>
        <v>-0.41246312944140484</v>
      </c>
    </row>
    <row r="97" spans="3:4" x14ac:dyDescent="0.25">
      <c r="C97" s="25">
        <v>0.33</v>
      </c>
      <c r="D97" s="10">
        <f t="shared" si="3"/>
        <v>-0.43991316567323374</v>
      </c>
    </row>
    <row r="98" spans="3:4" x14ac:dyDescent="0.25">
      <c r="C98" s="25">
        <v>0.32</v>
      </c>
      <c r="D98" s="10">
        <f t="shared" si="3"/>
        <v>-0.46769879911450829</v>
      </c>
    </row>
    <row r="99" spans="3:4" x14ac:dyDescent="0.25">
      <c r="C99" s="25">
        <v>0.31</v>
      </c>
      <c r="D99" s="10">
        <f t="shared" si="3"/>
        <v>-0.49585034734745354</v>
      </c>
    </row>
    <row r="100" spans="3:4" x14ac:dyDescent="0.25">
      <c r="C100" s="25">
        <v>0.3</v>
      </c>
      <c r="D100" s="10">
        <f t="shared" si="3"/>
        <v>-0.52440051270804089</v>
      </c>
    </row>
    <row r="101" spans="3:4" x14ac:dyDescent="0.25">
      <c r="C101" s="25">
        <v>0.28999999999999998</v>
      </c>
      <c r="D101" s="10">
        <f t="shared" si="3"/>
        <v>-0.55338471955567303</v>
      </c>
    </row>
    <row r="102" spans="3:4" x14ac:dyDescent="0.25">
      <c r="C102" s="25">
        <v>0.28000000000000003</v>
      </c>
      <c r="D102" s="10">
        <f t="shared" si="3"/>
        <v>-0.58284150727121631</v>
      </c>
    </row>
    <row r="103" spans="3:4" x14ac:dyDescent="0.25">
      <c r="C103" s="25">
        <v>0.27</v>
      </c>
      <c r="D103" s="10">
        <f t="shared" si="3"/>
        <v>-0.61281299101662734</v>
      </c>
    </row>
    <row r="104" spans="3:4" x14ac:dyDescent="0.25">
      <c r="C104" s="25">
        <v>0.26</v>
      </c>
      <c r="D104" s="10">
        <f t="shared" si="3"/>
        <v>-0.64334540539291696</v>
      </c>
    </row>
    <row r="105" spans="3:4" x14ac:dyDescent="0.25">
      <c r="C105" s="25">
        <v>0.25</v>
      </c>
      <c r="D105" s="10">
        <f t="shared" si="3"/>
        <v>-0.67448975019608193</v>
      </c>
    </row>
    <row r="106" spans="3:4" x14ac:dyDescent="0.25">
      <c r="C106" s="25">
        <v>0.24</v>
      </c>
      <c r="D106" s="10">
        <f t="shared" si="3"/>
        <v>-0.7063025628400873</v>
      </c>
    </row>
    <row r="107" spans="3:4" x14ac:dyDescent="0.25">
      <c r="C107" s="25">
        <v>0.23</v>
      </c>
      <c r="D107" s="10">
        <f t="shared" si="3"/>
        <v>-0.73884684918521393</v>
      </c>
    </row>
    <row r="108" spans="3:4" x14ac:dyDescent="0.25">
      <c r="C108" s="25">
        <v>0.22</v>
      </c>
      <c r="D108" s="10">
        <f t="shared" si="3"/>
        <v>-0.77219321418868503</v>
      </c>
    </row>
    <row r="109" spans="3:4" x14ac:dyDescent="0.25">
      <c r="C109" s="25">
        <v>0.21</v>
      </c>
      <c r="D109" s="10">
        <f t="shared" si="3"/>
        <v>-0.80642124701824058</v>
      </c>
    </row>
    <row r="110" spans="3:4" x14ac:dyDescent="0.25">
      <c r="C110" s="25">
        <v>0.2</v>
      </c>
      <c r="D110" s="10">
        <f t="shared" si="3"/>
        <v>-0.84162123357291452</v>
      </c>
    </row>
    <row r="111" spans="3:4" x14ac:dyDescent="0.25">
      <c r="C111" s="25">
        <v>0.19</v>
      </c>
      <c r="D111" s="10">
        <f t="shared" si="3"/>
        <v>-0.87789629505122846</v>
      </c>
    </row>
    <row r="112" spans="3:4" x14ac:dyDescent="0.25">
      <c r="C112" s="25">
        <v>0.18</v>
      </c>
      <c r="D112" s="10">
        <f t="shared" si="3"/>
        <v>-0.91536508784281501</v>
      </c>
    </row>
    <row r="113" spans="3:4" x14ac:dyDescent="0.25">
      <c r="C113" s="25">
        <v>0.17</v>
      </c>
      <c r="D113" s="10">
        <f t="shared" si="3"/>
        <v>-0.95416525314619549</v>
      </c>
    </row>
    <row r="114" spans="3:4" x14ac:dyDescent="0.25">
      <c r="C114" s="25">
        <v>0.16</v>
      </c>
      <c r="D114" s="10">
        <f t="shared" si="3"/>
        <v>-0.9944578832097497</v>
      </c>
    </row>
    <row r="115" spans="3:4" x14ac:dyDescent="0.25">
      <c r="C115" s="25">
        <v>0.15</v>
      </c>
      <c r="D115" s="10">
        <f t="shared" si="3"/>
        <v>-1.0364333894937898</v>
      </c>
    </row>
    <row r="116" spans="3:4" x14ac:dyDescent="0.25">
      <c r="C116" s="25">
        <v>0.14000000000000001</v>
      </c>
      <c r="D116" s="10">
        <f t="shared" si="3"/>
        <v>-1.0803193408149565</v>
      </c>
    </row>
    <row r="117" spans="3:4" x14ac:dyDescent="0.25">
      <c r="C117" s="25">
        <v>0.13</v>
      </c>
      <c r="D117" s="10">
        <f t="shared" si="3"/>
        <v>-1.1263911290388013</v>
      </c>
    </row>
    <row r="118" spans="3:4" x14ac:dyDescent="0.25">
      <c r="C118" s="25">
        <v>0.12</v>
      </c>
      <c r="D118" s="10">
        <f t="shared" si="3"/>
        <v>-1.1749867920660904</v>
      </c>
    </row>
    <row r="119" spans="3:4" x14ac:dyDescent="0.25">
      <c r="C119" s="25">
        <v>0.11</v>
      </c>
      <c r="D119" s="10">
        <f t="shared" si="3"/>
        <v>-1.2265281200366105</v>
      </c>
    </row>
    <row r="120" spans="3:4" x14ac:dyDescent="0.25">
      <c r="C120" s="25">
        <v>0.1</v>
      </c>
      <c r="D120" s="10">
        <f t="shared" si="3"/>
        <v>-1.2815515655446006</v>
      </c>
    </row>
    <row r="121" spans="3:4" x14ac:dyDescent="0.25">
      <c r="C121" s="25">
        <v>0.09</v>
      </c>
      <c r="D121" s="10">
        <f t="shared" si="3"/>
        <v>-1.3407550336902161</v>
      </c>
    </row>
    <row r="122" spans="3:4" x14ac:dyDescent="0.25">
      <c r="C122" s="25">
        <v>0.08</v>
      </c>
      <c r="D122" s="10">
        <f t="shared" si="3"/>
        <v>-1.4050715603096353</v>
      </c>
    </row>
    <row r="123" spans="3:4" x14ac:dyDescent="0.25">
      <c r="C123" s="25">
        <v>7.0000000000000007E-2</v>
      </c>
      <c r="D123" s="10">
        <f t="shared" si="3"/>
        <v>-1.4757910281791702</v>
      </c>
    </row>
    <row r="124" spans="3:4" x14ac:dyDescent="0.25">
      <c r="C124" s="25">
        <v>0.06</v>
      </c>
      <c r="D124" s="10">
        <f t="shared" si="3"/>
        <v>-1.554773594596853</v>
      </c>
    </row>
    <row r="125" spans="3:4" x14ac:dyDescent="0.25">
      <c r="C125" s="25">
        <v>0.05</v>
      </c>
      <c r="D125" s="10">
        <f t="shared" si="3"/>
        <v>-1.6448536269514726</v>
      </c>
    </row>
    <row r="126" spans="3:4" x14ac:dyDescent="0.25">
      <c r="C126" s="25">
        <v>0.04</v>
      </c>
      <c r="D126" s="10">
        <f>NORMSINV(C126)</f>
        <v>-1.7506860712521695</v>
      </c>
    </row>
    <row r="127" spans="3:4" x14ac:dyDescent="0.25">
      <c r="C127" s="25">
        <v>0.03</v>
      </c>
      <c r="D127" s="10">
        <f>NORMSINV(C127)</f>
        <v>-1.8807936081512509</v>
      </c>
    </row>
    <row r="128" spans="3:4" x14ac:dyDescent="0.25">
      <c r="C128" s="25">
        <v>0.02</v>
      </c>
      <c r="D128" s="10">
        <f>NORMSINV(C128)</f>
        <v>-2.0537489106318225</v>
      </c>
    </row>
    <row r="129" spans="3:4" x14ac:dyDescent="0.25">
      <c r="C129" s="25">
        <v>0.01</v>
      </c>
      <c r="D129" s="10">
        <f>NORMSINV(C129)</f>
        <v>-2.3263478740408408</v>
      </c>
    </row>
    <row r="130" spans="3:4" ht="15.75" thickBot="1" x14ac:dyDescent="0.3">
      <c r="C130" s="26">
        <v>1E-3</v>
      </c>
      <c r="D130" s="27">
        <f>NORMSINV(C130)</f>
        <v>-3.0902323061678132</v>
      </c>
    </row>
  </sheetData>
  <mergeCells count="7">
    <mergeCell ref="C19:E19"/>
    <mergeCell ref="C20:E20"/>
    <mergeCell ref="C28:D28"/>
    <mergeCell ref="C21:E21"/>
    <mergeCell ref="C24:E24"/>
    <mergeCell ref="B22:B23"/>
    <mergeCell ref="C23:E23"/>
  </mergeCells>
  <conditionalFormatting sqref="C30:D126">
    <cfRule type="expression" dxfId="0" priority="4">
      <formula>$C30=$D$15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D092-F799-4980-9353-409D158EC811}">
  <dimension ref="A1"/>
  <sheetViews>
    <sheetView tabSelected="1" workbookViewId="0">
      <selection activeCell="C1" sqref="C1:V1048576"/>
    </sheetView>
  </sheetViews>
  <sheetFormatPr baseColWidth="10" defaultRowHeight="15" x14ac:dyDescent="0.25"/>
  <sheetData/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65322-7C47-4B11-9FCE-D16CE472E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A7735-ABDD-4D0E-A9E1-CD4E318D3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906B54-3520-4E0B-8040-040322B49FBA}">
  <ds:schemaRefs>
    <ds:schemaRef ds:uri="http://purl.org/dc/terms/"/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Méthode Distribution Normale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369808e1-164d-4104-b727-a5b0f9ac58ab</vt:lpwstr>
  </property>
  <property fmtid="{D5CDD505-2E9C-101B-9397-08002B2CF9AE}" pid="3" name="ContentTypeId">
    <vt:lpwstr>0x01010021529F2146C75048A695AB3F03D98EF9</vt:lpwstr>
  </property>
</Properties>
</file>