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32F07 Revision comptable\Révision comptable des emprunts\"/>
    </mc:Choice>
  </mc:AlternateContent>
  <bookViews>
    <workbookView xWindow="120" yWindow="105" windowWidth="28515" windowHeight="12600"/>
  </bookViews>
  <sheets>
    <sheet name="10082019" sheetId="2" r:id="rId1"/>
    <sheet name="20032020" sheetId="1" r:id="rId2"/>
  </sheets>
  <calcPr calcId="152511"/>
</workbook>
</file>

<file path=xl/calcChain.xml><?xml version="1.0" encoding="utf-8"?>
<calcChain xmlns="http://schemas.openxmlformats.org/spreadsheetml/2006/main">
  <c r="E4" i="2" l="1"/>
  <c r="E21" i="2"/>
  <c r="E20" i="2"/>
  <c r="E19" i="2"/>
  <c r="E18" i="2"/>
  <c r="E17" i="2"/>
  <c r="E16" i="2"/>
  <c r="E15" i="2"/>
  <c r="E14" i="2"/>
  <c r="E13" i="2"/>
  <c r="E12" i="2"/>
  <c r="E11" i="2"/>
  <c r="E10" i="2"/>
  <c r="B10" i="2"/>
  <c r="D10" i="2" s="1"/>
  <c r="B6" i="2"/>
  <c r="E4" i="1"/>
  <c r="B6" i="1" s="1"/>
  <c r="C69" i="1" s="1"/>
  <c r="E6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11" i="1"/>
  <c r="E12" i="1"/>
  <c r="E13" i="1"/>
  <c r="E14" i="1"/>
  <c r="E15" i="1"/>
  <c r="E16" i="1"/>
  <c r="E17" i="1"/>
  <c r="E18" i="1"/>
  <c r="E19" i="1"/>
  <c r="E20" i="1"/>
  <c r="E10" i="1"/>
  <c r="B10" i="1"/>
  <c r="D10" i="1" s="1"/>
  <c r="C20" i="2" l="1"/>
  <c r="C18" i="2"/>
  <c r="C16" i="2"/>
  <c r="C14" i="2"/>
  <c r="C11" i="2"/>
  <c r="C21" i="2"/>
  <c r="C19" i="2"/>
  <c r="C17" i="2"/>
  <c r="C15" i="2"/>
  <c r="C13" i="2"/>
  <c r="C12" i="2"/>
  <c r="C10" i="2"/>
  <c r="F10" i="2" s="1"/>
  <c r="C10" i="1"/>
  <c r="C19" i="1"/>
  <c r="C17" i="1"/>
  <c r="C15" i="1"/>
  <c r="C13" i="1"/>
  <c r="C11" i="1"/>
  <c r="C20" i="1"/>
  <c r="C18" i="1"/>
  <c r="C16" i="1"/>
  <c r="C14" i="1"/>
  <c r="C12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B11" i="2" l="1"/>
  <c r="D11" i="2" s="1"/>
  <c r="F10" i="1"/>
  <c r="B11" i="1" s="1"/>
  <c r="D11" i="1" l="1"/>
  <c r="F11" i="1" s="1"/>
  <c r="B12" i="1" s="1"/>
  <c r="D12" i="1" s="1"/>
  <c r="F12" i="1" s="1"/>
  <c r="B13" i="1" s="1"/>
  <c r="F11" i="2"/>
  <c r="D13" i="1" l="1"/>
  <c r="F13" i="1" s="1"/>
  <c r="B14" i="1" s="1"/>
  <c r="B12" i="2"/>
  <c r="D12" i="2" s="1"/>
  <c r="D14" i="1" l="1"/>
  <c r="F14" i="1" s="1"/>
  <c r="B15" i="1" s="1"/>
  <c r="F12" i="2"/>
  <c r="D15" i="1" l="1"/>
  <c r="F15" i="1" s="1"/>
  <c r="B16" i="1" s="1"/>
  <c r="D16" i="1" s="1"/>
  <c r="B13" i="2"/>
  <c r="D13" i="2" s="1"/>
  <c r="F13" i="2" l="1"/>
  <c r="B14" i="2" s="1"/>
  <c r="D14" i="2" s="1"/>
  <c r="F14" i="2" l="1"/>
  <c r="B15" i="2" s="1"/>
  <c r="D15" i="2" s="1"/>
  <c r="F16" i="1"/>
  <c r="B17" i="1" s="1"/>
  <c r="D17" i="1" s="1"/>
  <c r="F15" i="2" l="1"/>
  <c r="B16" i="2" s="1"/>
  <c r="D16" i="2" s="1"/>
  <c r="F17" i="1"/>
  <c r="B18" i="1" s="1"/>
  <c r="D18" i="1" s="1"/>
  <c r="F16" i="2" l="1"/>
  <c r="B17" i="2" s="1"/>
  <c r="D17" i="2" s="1"/>
  <c r="F18" i="1"/>
  <c r="B19" i="1" s="1"/>
  <c r="D19" i="1" s="1"/>
  <c r="F17" i="2" l="1"/>
  <c r="B18" i="2" s="1"/>
  <c r="D18" i="2" s="1"/>
  <c r="F19" i="1"/>
  <c r="B20" i="1" s="1"/>
  <c r="D20" i="1" s="1"/>
  <c r="F18" i="2" l="1"/>
  <c r="B19" i="2" s="1"/>
  <c r="D19" i="2" s="1"/>
  <c r="F20" i="1"/>
  <c r="B21" i="1" s="1"/>
  <c r="D21" i="1" s="1"/>
  <c r="F19" i="2" l="1"/>
  <c r="B20" i="2" s="1"/>
  <c r="D20" i="2" s="1"/>
  <c r="F21" i="1"/>
  <c r="B22" i="1" s="1"/>
  <c r="D22" i="1" s="1"/>
  <c r="F20" i="2" l="1"/>
  <c r="B21" i="2" s="1"/>
  <c r="D21" i="2" s="1"/>
  <c r="F22" i="1"/>
  <c r="B23" i="1" s="1"/>
  <c r="D23" i="1" s="1"/>
  <c r="F21" i="2" l="1"/>
  <c r="F23" i="1"/>
  <c r="B24" i="1" s="1"/>
  <c r="D24" i="1" s="1"/>
  <c r="F24" i="1" l="1"/>
  <c r="B25" i="1" s="1"/>
  <c r="D25" i="1" s="1"/>
  <c r="F25" i="1" l="1"/>
  <c r="B26" i="1" s="1"/>
  <c r="D26" i="1" s="1"/>
  <c r="F26" i="1" l="1"/>
  <c r="B27" i="1" s="1"/>
  <c r="D27" i="1" s="1"/>
  <c r="F27" i="1" l="1"/>
  <c r="B28" i="1" s="1"/>
  <c r="D28" i="1" s="1"/>
  <c r="F28" i="1" l="1"/>
  <c r="B29" i="1" s="1"/>
  <c r="D29" i="1" s="1"/>
  <c r="F29" i="1" l="1"/>
  <c r="B30" i="1" s="1"/>
  <c r="D30" i="1" s="1"/>
  <c r="F30" i="1" l="1"/>
  <c r="B31" i="1" s="1"/>
  <c r="D31" i="1" s="1"/>
  <c r="F31" i="1" l="1"/>
  <c r="B32" i="1" s="1"/>
  <c r="D32" i="1" s="1"/>
  <c r="F32" i="1" l="1"/>
  <c r="B33" i="1" s="1"/>
  <c r="D33" i="1" s="1"/>
  <c r="F33" i="1" l="1"/>
  <c r="B34" i="1" s="1"/>
  <c r="D34" i="1" s="1"/>
  <c r="F34" i="1" l="1"/>
  <c r="B35" i="1" s="1"/>
  <c r="D35" i="1" s="1"/>
  <c r="F35" i="1" l="1"/>
  <c r="B36" i="1" s="1"/>
  <c r="D36" i="1" s="1"/>
  <c r="F36" i="1" l="1"/>
  <c r="B37" i="1" s="1"/>
  <c r="D37" i="1" l="1"/>
  <c r="F37" i="1" s="1"/>
  <c r="B38" i="1" s="1"/>
  <c r="D38" i="1" l="1"/>
  <c r="F38" i="1" s="1"/>
  <c r="B39" i="1" s="1"/>
  <c r="D39" i="1" l="1"/>
  <c r="F39" i="1" s="1"/>
  <c r="B40" i="1" s="1"/>
  <c r="D40" i="1" l="1"/>
  <c r="F40" i="1" s="1"/>
  <c r="B41" i="1" s="1"/>
  <c r="D41" i="1" l="1"/>
  <c r="F41" i="1" s="1"/>
  <c r="B42" i="1" s="1"/>
  <c r="D42" i="1" l="1"/>
  <c r="F42" i="1" s="1"/>
  <c r="B43" i="1" s="1"/>
  <c r="D43" i="1" l="1"/>
  <c r="F43" i="1" s="1"/>
  <c r="B44" i="1" s="1"/>
  <c r="D44" i="1" l="1"/>
  <c r="F44" i="1" s="1"/>
  <c r="B45" i="1" s="1"/>
  <c r="D45" i="1" l="1"/>
  <c r="F45" i="1" s="1"/>
  <c r="B46" i="1" s="1"/>
  <c r="D46" i="1" l="1"/>
  <c r="F46" i="1" s="1"/>
  <c r="B47" i="1" s="1"/>
  <c r="D47" i="1" l="1"/>
  <c r="F47" i="1" s="1"/>
  <c r="B48" i="1" s="1"/>
  <c r="D48" i="1" l="1"/>
  <c r="F48" i="1" s="1"/>
  <c r="B49" i="1" s="1"/>
  <c r="D49" i="1" l="1"/>
  <c r="F49" i="1" s="1"/>
  <c r="B50" i="1" s="1"/>
  <c r="D50" i="1" l="1"/>
  <c r="F50" i="1" s="1"/>
  <c r="B51" i="1" s="1"/>
  <c r="D51" i="1" l="1"/>
  <c r="F51" i="1" s="1"/>
  <c r="B52" i="1" s="1"/>
  <c r="D52" i="1" l="1"/>
  <c r="F52" i="1" s="1"/>
  <c r="B53" i="1" s="1"/>
  <c r="D53" i="1" l="1"/>
  <c r="F53" i="1" s="1"/>
  <c r="B54" i="1" s="1"/>
  <c r="D54" i="1" l="1"/>
  <c r="F54" i="1" s="1"/>
  <c r="B55" i="1" s="1"/>
  <c r="D55" i="1" l="1"/>
  <c r="F55" i="1" s="1"/>
  <c r="B56" i="1" s="1"/>
  <c r="D56" i="1" l="1"/>
  <c r="F56" i="1" s="1"/>
  <c r="B57" i="1" s="1"/>
  <c r="D57" i="1" l="1"/>
  <c r="F57" i="1" s="1"/>
  <c r="B58" i="1" s="1"/>
  <c r="D58" i="1" l="1"/>
  <c r="F58" i="1" s="1"/>
  <c r="B59" i="1" s="1"/>
  <c r="D59" i="1" l="1"/>
  <c r="F59" i="1" s="1"/>
  <c r="B60" i="1" s="1"/>
  <c r="D60" i="1" l="1"/>
  <c r="F60" i="1" s="1"/>
  <c r="B61" i="1" s="1"/>
  <c r="D61" i="1" l="1"/>
  <c r="F61" i="1" s="1"/>
  <c r="B62" i="1" s="1"/>
  <c r="D62" i="1" l="1"/>
  <c r="F62" i="1" s="1"/>
  <c r="B63" i="1" s="1"/>
  <c r="D63" i="1" l="1"/>
  <c r="F63" i="1" s="1"/>
  <c r="B64" i="1" s="1"/>
  <c r="D64" i="1" l="1"/>
  <c r="F64" i="1" s="1"/>
  <c r="B65" i="1" s="1"/>
  <c r="D65" i="1" l="1"/>
  <c r="F65" i="1" s="1"/>
  <c r="B66" i="1" s="1"/>
  <c r="D66" i="1" l="1"/>
  <c r="F66" i="1" s="1"/>
  <c r="B67" i="1" s="1"/>
  <c r="D67" i="1" l="1"/>
  <c r="F67" i="1" s="1"/>
  <c r="B68" i="1" s="1"/>
  <c r="D68" i="1" l="1"/>
  <c r="F68" i="1" s="1"/>
  <c r="B69" i="1" l="1"/>
  <c r="D69" i="1" l="1"/>
  <c r="F69" i="1" s="1"/>
  <c r="F72" i="1" s="1"/>
</calcChain>
</file>

<file path=xl/sharedStrings.xml><?xml version="1.0" encoding="utf-8"?>
<sst xmlns="http://schemas.openxmlformats.org/spreadsheetml/2006/main" count="28" uniqueCount="20">
  <si>
    <t xml:space="preserve">Taux annuel : </t>
  </si>
  <si>
    <t>Assurance (mensuelle)</t>
  </si>
  <si>
    <t xml:space="preserve">Capital emprunté : </t>
  </si>
  <si>
    <t>Nombre de mensualités :</t>
  </si>
  <si>
    <t>Date de remboursement</t>
  </si>
  <si>
    <t>Capital restant du</t>
  </si>
  <si>
    <t>Annuité</t>
  </si>
  <si>
    <t>Intérêts</t>
  </si>
  <si>
    <t>Assurance</t>
  </si>
  <si>
    <t>Capital remboursé</t>
  </si>
  <si>
    <t>Taux mensuel :</t>
  </si>
  <si>
    <t xml:space="preserve">Mensualité : </t>
  </si>
  <si>
    <t xml:space="preserve">1ère mensualité : </t>
  </si>
  <si>
    <t>Taux trimestriel :</t>
  </si>
  <si>
    <t>Nombre de trimestrialités :</t>
  </si>
  <si>
    <t xml:space="preserve">Trimestrialité : </t>
  </si>
  <si>
    <t xml:space="preserve">1ère trimestrialité : </t>
  </si>
  <si>
    <t>Assurance (trimestrielle)</t>
  </si>
  <si>
    <t>Emprunt BNP (10/08/2019)</t>
  </si>
  <si>
    <t>Emprunt BNP (20/03/2020)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</si>
</sst>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">
    <xf numFmtId="0" fontId="0" fillId="0" borderId="0" xfId="0"/>
    <xf numFmtId="8" fontId="0" fillId="0" borderId="0" xfId="0" applyNumberFormat="1"/>
    <xf numFmtId="14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8" fontId="0" fillId="0" borderId="1" xfId="0" applyNumberFormat="1" applyBorder="1"/>
    <xf numFmtId="8" fontId="0" fillId="0" borderId="1" xfId="1" applyNumberFormat="1" applyFont="1" applyBorder="1"/>
    <xf numFmtId="0" fontId="2" fillId="0" borderId="1" xfId="0" applyFont="1" applyBorder="1"/>
    <xf numFmtId="6" fontId="2" fillId="0" borderId="1" xfId="0" applyNumberFormat="1" applyFont="1" applyBorder="1"/>
    <xf numFmtId="8" fontId="2" fillId="0" borderId="1" xfId="0" applyNumberFormat="1" applyFont="1" applyBorder="1"/>
    <xf numFmtId="14" fontId="2" fillId="0" borderId="1" xfId="0" applyNumberFormat="1" applyFont="1" applyBorder="1"/>
    <xf numFmtId="10" fontId="2" fillId="0" borderId="1" xfId="0" applyNumberFormat="1" applyFont="1" applyBorder="1"/>
    <xf numFmtId="10" fontId="2" fillId="0" borderId="1" xfId="2" applyNumberFormat="1" applyFont="1" applyBorder="1"/>
    <xf numFmtId="44" fontId="2" fillId="0" borderId="1" xfId="1" applyFont="1" applyBorder="1"/>
    <xf numFmtId="0" fontId="3" fillId="0" borderId="1" xfId="0" applyFont="1" applyBorder="1" applyAlignment="1">
      <alignment horizontal="center"/>
    </xf>
  </cellXfs>
  <cellStyles count="6">
    <cellStyle name="Milliers 2" xfId="4"/>
    <cellStyle name="Monétaire" xfId="1" builtinId="4"/>
    <cellStyle name="Monétaire 2" xfId="5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activeCell="D31" sqref="D31"/>
    </sheetView>
  </sheetViews>
  <sheetFormatPr baseColWidth="10" defaultRowHeight="15" x14ac:dyDescent="0.25"/>
  <cols>
    <col min="1" max="1" width="24.5703125" bestFit="1" customWidth="1"/>
    <col min="2" max="2" width="12.85546875" bestFit="1" customWidth="1"/>
    <col min="4" max="4" width="21.5703125" bestFit="1" customWidth="1"/>
    <col min="6" max="6" width="17.42578125" bestFit="1" customWidth="1"/>
  </cols>
  <sheetData>
    <row r="1" spans="1:6" ht="23.25" x14ac:dyDescent="0.35">
      <c r="A1" s="17" t="s">
        <v>18</v>
      </c>
      <c r="B1" s="17"/>
      <c r="C1" s="17"/>
      <c r="D1" s="17"/>
      <c r="E1" s="17"/>
      <c r="F1" s="17"/>
    </row>
    <row r="3" spans="1:6" x14ac:dyDescent="0.25">
      <c r="A3" s="10" t="s">
        <v>2</v>
      </c>
      <c r="B3" s="11">
        <v>120000</v>
      </c>
      <c r="D3" s="10" t="s">
        <v>0</v>
      </c>
      <c r="E3" s="14">
        <v>2.4E-2</v>
      </c>
      <c r="F3" s="3"/>
    </row>
    <row r="4" spans="1:6" x14ac:dyDescent="0.25">
      <c r="D4" s="10" t="s">
        <v>13</v>
      </c>
      <c r="E4" s="15">
        <f>E3/4</f>
        <v>6.0000000000000001E-3</v>
      </c>
    </row>
    <row r="5" spans="1:6" x14ac:dyDescent="0.25">
      <c r="A5" s="10" t="s">
        <v>14</v>
      </c>
      <c r="B5" s="10">
        <v>12</v>
      </c>
    </row>
    <row r="6" spans="1:6" x14ac:dyDescent="0.25">
      <c r="A6" s="10" t="s">
        <v>15</v>
      </c>
      <c r="B6" s="12">
        <f>-PMT(E4,B5,B3)+E6</f>
        <v>10422.276811400532</v>
      </c>
      <c r="D6" s="10" t="s">
        <v>17</v>
      </c>
      <c r="E6" s="16">
        <v>28</v>
      </c>
    </row>
    <row r="7" spans="1:6" x14ac:dyDescent="0.25">
      <c r="A7" s="10" t="s">
        <v>16</v>
      </c>
      <c r="B7" s="13">
        <v>43049</v>
      </c>
    </row>
    <row r="9" spans="1:6" s="4" customFormat="1" ht="30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</row>
    <row r="10" spans="1:6" x14ac:dyDescent="0.25">
      <c r="A10" s="6">
        <v>43779</v>
      </c>
      <c r="B10" s="7">
        <f>B3</f>
        <v>120000</v>
      </c>
      <c r="C10" s="8">
        <f>$B$6</f>
        <v>10422.276811400532</v>
      </c>
      <c r="D10" s="7">
        <f>B10*$E$4</f>
        <v>720</v>
      </c>
      <c r="E10" s="7">
        <f t="shared" ref="E10:E21" si="0">$E$6</f>
        <v>28</v>
      </c>
      <c r="F10" s="9">
        <f t="shared" ref="F10:F21" si="1">C10-D10-$E$6</f>
        <v>9674.2768114005321</v>
      </c>
    </row>
    <row r="11" spans="1:6" x14ac:dyDescent="0.25">
      <c r="A11" s="6">
        <v>43871</v>
      </c>
      <c r="B11" s="7">
        <f>B10-F10</f>
        <v>110325.72318859947</v>
      </c>
      <c r="C11" s="8">
        <f t="shared" ref="C11:C21" si="2">$B$6</f>
        <v>10422.276811400532</v>
      </c>
      <c r="D11" s="7">
        <f t="shared" ref="D11:D21" si="3">B11*$E$4</f>
        <v>661.95433913159684</v>
      </c>
      <c r="E11" s="7">
        <f t="shared" si="0"/>
        <v>28</v>
      </c>
      <c r="F11" s="9">
        <f t="shared" si="1"/>
        <v>9732.3224722689356</v>
      </c>
    </row>
    <row r="12" spans="1:6" x14ac:dyDescent="0.25">
      <c r="A12" s="6">
        <v>43961</v>
      </c>
      <c r="B12" s="7">
        <f t="shared" ref="B12:B21" si="4">B11-F11</f>
        <v>100593.40071633054</v>
      </c>
      <c r="C12" s="8">
        <f t="shared" si="2"/>
        <v>10422.276811400532</v>
      </c>
      <c r="D12" s="7">
        <f t="shared" si="3"/>
        <v>603.56040429798327</v>
      </c>
      <c r="E12" s="7">
        <f t="shared" si="0"/>
        <v>28</v>
      </c>
      <c r="F12" s="9">
        <f t="shared" si="1"/>
        <v>9790.7164071025491</v>
      </c>
    </row>
    <row r="13" spans="1:6" x14ac:dyDescent="0.25">
      <c r="A13" s="6">
        <v>44053</v>
      </c>
      <c r="B13" s="7">
        <f t="shared" si="4"/>
        <v>90802.684309227989</v>
      </c>
      <c r="C13" s="8">
        <f t="shared" si="2"/>
        <v>10422.276811400532</v>
      </c>
      <c r="D13" s="7">
        <f t="shared" si="3"/>
        <v>544.81610585536794</v>
      </c>
      <c r="E13" s="7">
        <f t="shared" si="0"/>
        <v>28</v>
      </c>
      <c r="F13" s="9">
        <f t="shared" si="1"/>
        <v>9849.4607055451634</v>
      </c>
    </row>
    <row r="14" spans="1:6" x14ac:dyDescent="0.25">
      <c r="A14" s="6">
        <v>44145</v>
      </c>
      <c r="B14" s="7">
        <f t="shared" si="4"/>
        <v>80953.223603682825</v>
      </c>
      <c r="C14" s="8">
        <f t="shared" si="2"/>
        <v>10422.276811400532</v>
      </c>
      <c r="D14" s="7">
        <f t="shared" si="3"/>
        <v>485.71934162209698</v>
      </c>
      <c r="E14" s="7">
        <f t="shared" si="0"/>
        <v>28</v>
      </c>
      <c r="F14" s="9">
        <f t="shared" si="1"/>
        <v>9908.5574697784359</v>
      </c>
    </row>
    <row r="15" spans="1:6" x14ac:dyDescent="0.25">
      <c r="A15" s="6">
        <v>43871</v>
      </c>
      <c r="B15" s="7">
        <f t="shared" si="4"/>
        <v>71044.666133904393</v>
      </c>
      <c r="C15" s="8">
        <f t="shared" si="2"/>
        <v>10422.276811400532</v>
      </c>
      <c r="D15" s="7">
        <f t="shared" si="3"/>
        <v>426.26799680342634</v>
      </c>
      <c r="E15" s="7">
        <f t="shared" si="0"/>
        <v>28</v>
      </c>
      <c r="F15" s="9">
        <f t="shared" si="1"/>
        <v>9968.0088145971058</v>
      </c>
    </row>
    <row r="16" spans="1:6" x14ac:dyDescent="0.25">
      <c r="A16" s="6">
        <v>43961</v>
      </c>
      <c r="B16" s="7">
        <f t="shared" si="4"/>
        <v>61076.657319307284</v>
      </c>
      <c r="C16" s="8">
        <f t="shared" si="2"/>
        <v>10422.276811400532</v>
      </c>
      <c r="D16" s="7">
        <f t="shared" si="3"/>
        <v>366.45994391584372</v>
      </c>
      <c r="E16" s="7">
        <f t="shared" si="0"/>
        <v>28</v>
      </c>
      <c r="F16" s="9">
        <f t="shared" si="1"/>
        <v>10027.816867484689</v>
      </c>
    </row>
    <row r="17" spans="1:6" x14ac:dyDescent="0.25">
      <c r="A17" s="6">
        <v>44053</v>
      </c>
      <c r="B17" s="7">
        <f t="shared" si="4"/>
        <v>51048.840451822594</v>
      </c>
      <c r="C17" s="8">
        <f t="shared" si="2"/>
        <v>10422.276811400532</v>
      </c>
      <c r="D17" s="7">
        <f t="shared" si="3"/>
        <v>306.29304271093559</v>
      </c>
      <c r="E17" s="7">
        <f t="shared" si="0"/>
        <v>28</v>
      </c>
      <c r="F17" s="9">
        <f t="shared" si="1"/>
        <v>10087.983768689597</v>
      </c>
    </row>
    <row r="18" spans="1:6" x14ac:dyDescent="0.25">
      <c r="A18" s="6">
        <v>44145</v>
      </c>
      <c r="B18" s="7">
        <f t="shared" si="4"/>
        <v>40960.856683132995</v>
      </c>
      <c r="C18" s="8">
        <f t="shared" si="2"/>
        <v>10422.276811400532</v>
      </c>
      <c r="D18" s="7">
        <f t="shared" si="3"/>
        <v>245.76514009879799</v>
      </c>
      <c r="E18" s="7">
        <f t="shared" si="0"/>
        <v>28</v>
      </c>
      <c r="F18" s="9">
        <f t="shared" si="1"/>
        <v>10148.511671301734</v>
      </c>
    </row>
    <row r="19" spans="1:6" x14ac:dyDescent="0.25">
      <c r="A19" s="6">
        <v>44237</v>
      </c>
      <c r="B19" s="7">
        <f t="shared" si="4"/>
        <v>30812.345011831261</v>
      </c>
      <c r="C19" s="8">
        <f t="shared" si="2"/>
        <v>10422.276811400532</v>
      </c>
      <c r="D19" s="7">
        <f t="shared" si="3"/>
        <v>184.87407007098759</v>
      </c>
      <c r="E19" s="7">
        <f t="shared" si="0"/>
        <v>28</v>
      </c>
      <c r="F19" s="9">
        <f t="shared" si="1"/>
        <v>10209.402741329544</v>
      </c>
    </row>
    <row r="20" spans="1:6" x14ac:dyDescent="0.25">
      <c r="A20" s="6">
        <v>44326</v>
      </c>
      <c r="B20" s="7">
        <f t="shared" si="4"/>
        <v>20602.942270501717</v>
      </c>
      <c r="C20" s="8">
        <f t="shared" si="2"/>
        <v>10422.276811400532</v>
      </c>
      <c r="D20" s="7">
        <f t="shared" si="3"/>
        <v>123.6176536230103</v>
      </c>
      <c r="E20" s="7">
        <f t="shared" si="0"/>
        <v>28</v>
      </c>
      <c r="F20" s="9">
        <f t="shared" si="1"/>
        <v>10270.659157777522</v>
      </c>
    </row>
    <row r="21" spans="1:6" x14ac:dyDescent="0.25">
      <c r="A21" s="6">
        <v>44418</v>
      </c>
      <c r="B21" s="7">
        <f t="shared" si="4"/>
        <v>10332.283112724195</v>
      </c>
      <c r="C21" s="8">
        <f t="shared" si="2"/>
        <v>10422.276811400532</v>
      </c>
      <c r="D21" s="7">
        <f t="shared" si="3"/>
        <v>61.993698676345176</v>
      </c>
      <c r="E21" s="7">
        <f t="shared" si="0"/>
        <v>28</v>
      </c>
      <c r="F21" s="9">
        <f t="shared" si="1"/>
        <v>10332.283112724186</v>
      </c>
    </row>
    <row r="24" spans="1:6" x14ac:dyDescent="0.25">
      <c r="F24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workbookViewId="0">
      <selection activeCell="J21" sqref="J21"/>
    </sheetView>
  </sheetViews>
  <sheetFormatPr baseColWidth="10" defaultRowHeight="15" x14ac:dyDescent="0.25"/>
  <cols>
    <col min="1" max="1" width="24.5703125" bestFit="1" customWidth="1"/>
    <col min="2" max="2" width="12.85546875" bestFit="1" customWidth="1"/>
    <col min="4" max="4" width="21.5703125" bestFit="1" customWidth="1"/>
    <col min="6" max="6" width="17.42578125" bestFit="1" customWidth="1"/>
    <col min="10" max="10" width="15.42578125" customWidth="1"/>
  </cols>
  <sheetData>
    <row r="1" spans="1:6" ht="23.25" x14ac:dyDescent="0.35">
      <c r="A1" s="17" t="s">
        <v>19</v>
      </c>
      <c r="B1" s="17"/>
      <c r="C1" s="17"/>
      <c r="D1" s="17"/>
      <c r="E1" s="17"/>
      <c r="F1" s="17"/>
    </row>
    <row r="3" spans="1:6" x14ac:dyDescent="0.25">
      <c r="A3" s="10" t="s">
        <v>2</v>
      </c>
      <c r="B3" s="11">
        <v>450000</v>
      </c>
      <c r="D3" s="10" t="s">
        <v>0</v>
      </c>
      <c r="E3" s="14">
        <v>0.03</v>
      </c>
      <c r="F3" s="3"/>
    </row>
    <row r="4" spans="1:6" x14ac:dyDescent="0.25">
      <c r="D4" s="10" t="s">
        <v>10</v>
      </c>
      <c r="E4" s="15">
        <f>E3/12</f>
        <v>2.5000000000000001E-3</v>
      </c>
    </row>
    <row r="5" spans="1:6" x14ac:dyDescent="0.25">
      <c r="A5" s="10" t="s">
        <v>3</v>
      </c>
      <c r="B5" s="10">
        <v>60</v>
      </c>
    </row>
    <row r="6" spans="1:6" x14ac:dyDescent="0.25">
      <c r="A6" s="10" t="s">
        <v>11</v>
      </c>
      <c r="B6" s="12">
        <f>-PMT(E4,B5,B3)+E6</f>
        <v>8135.9107988284122</v>
      </c>
      <c r="D6" s="10" t="s">
        <v>1</v>
      </c>
      <c r="E6" s="16">
        <v>50</v>
      </c>
    </row>
    <row r="7" spans="1:6" x14ac:dyDescent="0.25">
      <c r="A7" s="10" t="s">
        <v>12</v>
      </c>
      <c r="B7" s="13">
        <v>43941</v>
      </c>
    </row>
    <row r="9" spans="1:6" s="4" customFormat="1" ht="30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</row>
    <row r="10" spans="1:6" x14ac:dyDescent="0.25">
      <c r="A10" s="6">
        <v>43941</v>
      </c>
      <c r="B10" s="7">
        <f>B3</f>
        <v>450000</v>
      </c>
      <c r="C10" s="8">
        <f>$B$6</f>
        <v>8135.9107988284122</v>
      </c>
      <c r="D10" s="7">
        <f>B10*$E$4</f>
        <v>1125</v>
      </c>
      <c r="E10" s="7">
        <f t="shared" ref="E10:E41" si="0">$E$6</f>
        <v>50</v>
      </c>
      <c r="F10" s="9">
        <f t="shared" ref="F10:F41" si="1">C10-D10-$E$6</f>
        <v>6960.9107988284122</v>
      </c>
    </row>
    <row r="11" spans="1:6" x14ac:dyDescent="0.25">
      <c r="A11" s="6">
        <v>43971</v>
      </c>
      <c r="B11" s="7">
        <f>B10-F10</f>
        <v>443039.08920117159</v>
      </c>
      <c r="C11" s="8">
        <f t="shared" ref="C11:C69" si="2">$B$6</f>
        <v>8135.9107988284122</v>
      </c>
      <c r="D11" s="7">
        <f t="shared" ref="D11:D69" si="3">B11*$E$4</f>
        <v>1107.5977230029291</v>
      </c>
      <c r="E11" s="7">
        <f t="shared" si="0"/>
        <v>50</v>
      </c>
      <c r="F11" s="9">
        <f t="shared" si="1"/>
        <v>6978.3130758254829</v>
      </c>
    </row>
    <row r="12" spans="1:6" x14ac:dyDescent="0.25">
      <c r="A12" s="6">
        <v>44002</v>
      </c>
      <c r="B12" s="7">
        <f t="shared" ref="B12:B20" si="4">B11-F11</f>
        <v>436060.77612534614</v>
      </c>
      <c r="C12" s="8">
        <f t="shared" si="2"/>
        <v>8135.9107988284122</v>
      </c>
      <c r="D12" s="7">
        <f t="shared" si="3"/>
        <v>1090.1519403133655</v>
      </c>
      <c r="E12" s="7">
        <f t="shared" si="0"/>
        <v>50</v>
      </c>
      <c r="F12" s="9">
        <f t="shared" si="1"/>
        <v>6995.758858515047</v>
      </c>
    </row>
    <row r="13" spans="1:6" x14ac:dyDescent="0.25">
      <c r="A13" s="6">
        <v>44032</v>
      </c>
      <c r="B13" s="7">
        <f t="shared" si="4"/>
        <v>429065.01726683107</v>
      </c>
      <c r="C13" s="8">
        <f t="shared" si="2"/>
        <v>8135.9107988284122</v>
      </c>
      <c r="D13" s="7">
        <f t="shared" si="3"/>
        <v>1072.6625431670777</v>
      </c>
      <c r="E13" s="7">
        <f t="shared" si="0"/>
        <v>50</v>
      </c>
      <c r="F13" s="9">
        <f t="shared" si="1"/>
        <v>7013.248255661334</v>
      </c>
    </row>
    <row r="14" spans="1:6" x14ac:dyDescent="0.25">
      <c r="A14" s="6">
        <v>44063</v>
      </c>
      <c r="B14" s="7">
        <f t="shared" si="4"/>
        <v>422051.76901116973</v>
      </c>
      <c r="C14" s="8">
        <f t="shared" si="2"/>
        <v>8135.9107988284122</v>
      </c>
      <c r="D14" s="7">
        <f t="shared" si="3"/>
        <v>1055.1294225279244</v>
      </c>
      <c r="E14" s="7">
        <f t="shared" si="0"/>
        <v>50</v>
      </c>
      <c r="F14" s="9">
        <f t="shared" si="1"/>
        <v>7030.7813763004879</v>
      </c>
    </row>
    <row r="15" spans="1:6" x14ac:dyDescent="0.25">
      <c r="A15" s="6">
        <v>44094</v>
      </c>
      <c r="B15" s="7">
        <f t="shared" si="4"/>
        <v>415020.98763486923</v>
      </c>
      <c r="C15" s="8">
        <f t="shared" si="2"/>
        <v>8135.9107988284122</v>
      </c>
      <c r="D15" s="7">
        <f t="shared" si="3"/>
        <v>1037.552469087173</v>
      </c>
      <c r="E15" s="7">
        <f t="shared" si="0"/>
        <v>50</v>
      </c>
      <c r="F15" s="9">
        <f t="shared" si="1"/>
        <v>7048.3583297412388</v>
      </c>
    </row>
    <row r="16" spans="1:6" x14ac:dyDescent="0.25">
      <c r="A16" s="6">
        <v>44124</v>
      </c>
      <c r="B16" s="7">
        <f t="shared" si="4"/>
        <v>407972.62930512801</v>
      </c>
      <c r="C16" s="8">
        <f t="shared" si="2"/>
        <v>8135.9107988284122</v>
      </c>
      <c r="D16" s="7">
        <f t="shared" si="3"/>
        <v>1019.9315732628201</v>
      </c>
      <c r="E16" s="7">
        <f t="shared" si="0"/>
        <v>50</v>
      </c>
      <c r="F16" s="9">
        <f t="shared" si="1"/>
        <v>7065.9792255655921</v>
      </c>
    </row>
    <row r="17" spans="1:10" x14ac:dyDescent="0.25">
      <c r="A17" s="6">
        <v>44155</v>
      </c>
      <c r="B17" s="7">
        <f t="shared" si="4"/>
        <v>400906.65007956245</v>
      </c>
      <c r="C17" s="8">
        <f t="shared" si="2"/>
        <v>8135.9107988284122</v>
      </c>
      <c r="D17" s="7">
        <f t="shared" si="3"/>
        <v>1002.2666251989061</v>
      </c>
      <c r="E17" s="7">
        <f t="shared" si="0"/>
        <v>50</v>
      </c>
      <c r="F17" s="9">
        <f t="shared" si="1"/>
        <v>7083.6441736295064</v>
      </c>
    </row>
    <row r="18" spans="1:10" x14ac:dyDescent="0.25">
      <c r="A18" s="6">
        <v>44185</v>
      </c>
      <c r="B18" s="7">
        <f t="shared" si="4"/>
        <v>393823.00590593292</v>
      </c>
      <c r="C18" s="8">
        <f t="shared" si="2"/>
        <v>8135.9107988284122</v>
      </c>
      <c r="D18" s="7">
        <f t="shared" si="3"/>
        <v>984.55751476483238</v>
      </c>
      <c r="E18" s="7">
        <f t="shared" si="0"/>
        <v>50</v>
      </c>
      <c r="F18" s="9">
        <f t="shared" si="1"/>
        <v>7101.3532840635798</v>
      </c>
    </row>
    <row r="19" spans="1:10" x14ac:dyDescent="0.25">
      <c r="A19" s="6">
        <v>44216</v>
      </c>
      <c r="B19" s="7">
        <f t="shared" si="4"/>
        <v>386721.65262186935</v>
      </c>
      <c r="C19" s="8">
        <f t="shared" si="2"/>
        <v>8135.9107988284122</v>
      </c>
      <c r="D19" s="7">
        <f t="shared" si="3"/>
        <v>966.8041315546734</v>
      </c>
      <c r="E19" s="7">
        <f t="shared" si="0"/>
        <v>50</v>
      </c>
      <c r="F19" s="9">
        <f t="shared" si="1"/>
        <v>7119.1066672737388</v>
      </c>
    </row>
    <row r="20" spans="1:10" x14ac:dyDescent="0.25">
      <c r="A20" s="6">
        <v>44247</v>
      </c>
      <c r="B20" s="7">
        <f t="shared" si="4"/>
        <v>379602.54595459561</v>
      </c>
      <c r="C20" s="8">
        <f t="shared" si="2"/>
        <v>8135.9107988284122</v>
      </c>
      <c r="D20" s="7">
        <f t="shared" si="3"/>
        <v>949.006364886489</v>
      </c>
      <c r="E20" s="7">
        <f t="shared" si="0"/>
        <v>50</v>
      </c>
      <c r="F20" s="9">
        <f t="shared" si="1"/>
        <v>7136.9044339419233</v>
      </c>
    </row>
    <row r="21" spans="1:10" x14ac:dyDescent="0.25">
      <c r="A21" s="6">
        <v>44275</v>
      </c>
      <c r="B21" s="7">
        <f t="shared" ref="B21:B69" si="5">B20-F20</f>
        <v>372465.64152065368</v>
      </c>
      <c r="C21" s="8">
        <f t="shared" si="2"/>
        <v>8135.9107988284122</v>
      </c>
      <c r="D21" s="7">
        <f t="shared" si="3"/>
        <v>931.16410380163416</v>
      </c>
      <c r="E21" s="7">
        <f t="shared" si="0"/>
        <v>50</v>
      </c>
      <c r="F21" s="9">
        <f t="shared" si="1"/>
        <v>7154.7466950267781</v>
      </c>
    </row>
    <row r="22" spans="1:10" x14ac:dyDescent="0.25">
      <c r="A22" s="6">
        <v>44306</v>
      </c>
      <c r="B22" s="7">
        <f t="shared" si="5"/>
        <v>365310.89482562692</v>
      </c>
      <c r="C22" s="8">
        <f t="shared" si="2"/>
        <v>8135.9107988284122</v>
      </c>
      <c r="D22" s="7">
        <f t="shared" si="3"/>
        <v>913.27723706406732</v>
      </c>
      <c r="E22" s="7">
        <f t="shared" si="0"/>
        <v>50</v>
      </c>
      <c r="F22" s="9">
        <f t="shared" si="1"/>
        <v>7172.6335617643454</v>
      </c>
      <c r="J22" s="2"/>
    </row>
    <row r="23" spans="1:10" x14ac:dyDescent="0.25">
      <c r="A23" s="6">
        <v>44336</v>
      </c>
      <c r="B23" s="7">
        <f t="shared" si="5"/>
        <v>358138.2612638626</v>
      </c>
      <c r="C23" s="8">
        <f t="shared" si="2"/>
        <v>8135.9107988284122</v>
      </c>
      <c r="D23" s="7">
        <f t="shared" si="3"/>
        <v>895.34565315965654</v>
      </c>
      <c r="E23" s="7">
        <f t="shared" si="0"/>
        <v>50</v>
      </c>
      <c r="F23" s="9">
        <f t="shared" si="1"/>
        <v>7190.5651456687556</v>
      </c>
    </row>
    <row r="24" spans="1:10" x14ac:dyDescent="0.25">
      <c r="A24" s="6">
        <v>44367</v>
      </c>
      <c r="B24" s="7">
        <f t="shared" si="5"/>
        <v>350947.69611819385</v>
      </c>
      <c r="C24" s="8">
        <f t="shared" si="2"/>
        <v>8135.9107988284122</v>
      </c>
      <c r="D24" s="7">
        <f t="shared" si="3"/>
        <v>877.3692402954847</v>
      </c>
      <c r="E24" s="7">
        <f t="shared" si="0"/>
        <v>50</v>
      </c>
      <c r="F24" s="9">
        <f t="shared" si="1"/>
        <v>7208.5415585329274</v>
      </c>
    </row>
    <row r="25" spans="1:10" x14ac:dyDescent="0.25">
      <c r="A25" s="6">
        <v>44397</v>
      </c>
      <c r="B25" s="7">
        <f t="shared" si="5"/>
        <v>343739.15455966094</v>
      </c>
      <c r="C25" s="8">
        <f t="shared" si="2"/>
        <v>8135.9107988284122</v>
      </c>
      <c r="D25" s="7">
        <f t="shared" si="3"/>
        <v>859.34788639915234</v>
      </c>
      <c r="E25" s="7">
        <f t="shared" si="0"/>
        <v>50</v>
      </c>
      <c r="F25" s="9">
        <f t="shared" si="1"/>
        <v>7226.56291242926</v>
      </c>
    </row>
    <row r="26" spans="1:10" x14ac:dyDescent="0.25">
      <c r="A26" s="6">
        <v>44428</v>
      </c>
      <c r="B26" s="7">
        <f t="shared" si="5"/>
        <v>336512.59164723166</v>
      </c>
      <c r="C26" s="8">
        <f t="shared" si="2"/>
        <v>8135.9107988284122</v>
      </c>
      <c r="D26" s="7">
        <f t="shared" si="3"/>
        <v>841.28147911807912</v>
      </c>
      <c r="E26" s="7">
        <f t="shared" si="0"/>
        <v>50</v>
      </c>
      <c r="F26" s="9">
        <f t="shared" si="1"/>
        <v>7244.6293197103332</v>
      </c>
    </row>
    <row r="27" spans="1:10" x14ac:dyDescent="0.25">
      <c r="A27" s="6">
        <v>44459</v>
      </c>
      <c r="B27" s="7">
        <f t="shared" si="5"/>
        <v>329267.96232752135</v>
      </c>
      <c r="C27" s="8">
        <f t="shared" si="2"/>
        <v>8135.9107988284122</v>
      </c>
      <c r="D27" s="7">
        <f t="shared" si="3"/>
        <v>823.16990581880339</v>
      </c>
      <c r="E27" s="7">
        <f t="shared" si="0"/>
        <v>50</v>
      </c>
      <c r="F27" s="9">
        <f t="shared" si="1"/>
        <v>7262.740893009609</v>
      </c>
    </row>
    <row r="28" spans="1:10" x14ac:dyDescent="0.25">
      <c r="A28" s="6">
        <v>44489</v>
      </c>
      <c r="B28" s="7">
        <f t="shared" si="5"/>
        <v>322005.22143451177</v>
      </c>
      <c r="C28" s="8">
        <f t="shared" si="2"/>
        <v>8135.9107988284122</v>
      </c>
      <c r="D28" s="7">
        <f t="shared" si="3"/>
        <v>805.0130535862794</v>
      </c>
      <c r="E28" s="7">
        <f t="shared" si="0"/>
        <v>50</v>
      </c>
      <c r="F28" s="9">
        <f t="shared" si="1"/>
        <v>7280.8977452421332</v>
      </c>
    </row>
    <row r="29" spans="1:10" x14ac:dyDescent="0.25">
      <c r="A29" s="6">
        <v>44520</v>
      </c>
      <c r="B29" s="7">
        <f t="shared" si="5"/>
        <v>314724.32368926966</v>
      </c>
      <c r="C29" s="8">
        <f t="shared" si="2"/>
        <v>8135.9107988284122</v>
      </c>
      <c r="D29" s="7">
        <f t="shared" si="3"/>
        <v>786.81080922317415</v>
      </c>
      <c r="E29" s="7">
        <f t="shared" si="0"/>
        <v>50</v>
      </c>
      <c r="F29" s="9">
        <f t="shared" si="1"/>
        <v>7299.0999896052381</v>
      </c>
    </row>
    <row r="30" spans="1:10" x14ac:dyDescent="0.25">
      <c r="A30" s="6">
        <v>44550</v>
      </c>
      <c r="B30" s="7">
        <f t="shared" si="5"/>
        <v>307425.22369966441</v>
      </c>
      <c r="C30" s="8">
        <f t="shared" si="2"/>
        <v>8135.9107988284122</v>
      </c>
      <c r="D30" s="7">
        <f t="shared" si="3"/>
        <v>768.56305924916103</v>
      </c>
      <c r="E30" s="7">
        <f t="shared" si="0"/>
        <v>50</v>
      </c>
      <c r="F30" s="9">
        <f t="shared" si="1"/>
        <v>7317.3477395792515</v>
      </c>
    </row>
    <row r="31" spans="1:10" x14ac:dyDescent="0.25">
      <c r="A31" s="6">
        <v>44581</v>
      </c>
      <c r="B31" s="7">
        <f t="shared" si="5"/>
        <v>300107.87596008513</v>
      </c>
      <c r="C31" s="8">
        <f t="shared" si="2"/>
        <v>8135.9107988284122</v>
      </c>
      <c r="D31" s="7">
        <f t="shared" si="3"/>
        <v>750.26968990021282</v>
      </c>
      <c r="E31" s="7">
        <f t="shared" si="0"/>
        <v>50</v>
      </c>
      <c r="F31" s="9">
        <f t="shared" si="1"/>
        <v>7335.6411089281992</v>
      </c>
    </row>
    <row r="32" spans="1:10" x14ac:dyDescent="0.25">
      <c r="A32" s="6">
        <v>44612</v>
      </c>
      <c r="B32" s="7">
        <f t="shared" si="5"/>
        <v>292772.23485115694</v>
      </c>
      <c r="C32" s="8">
        <f t="shared" si="2"/>
        <v>8135.9107988284122</v>
      </c>
      <c r="D32" s="7">
        <f t="shared" si="3"/>
        <v>731.93058712789241</v>
      </c>
      <c r="E32" s="7">
        <f t="shared" si="0"/>
        <v>50</v>
      </c>
      <c r="F32" s="9">
        <f t="shared" si="1"/>
        <v>7353.9802117005202</v>
      </c>
    </row>
    <row r="33" spans="1:6" x14ac:dyDescent="0.25">
      <c r="A33" s="6">
        <v>44640</v>
      </c>
      <c r="B33" s="7">
        <f t="shared" si="5"/>
        <v>285418.2546394564</v>
      </c>
      <c r="C33" s="8">
        <f t="shared" si="2"/>
        <v>8135.9107988284122</v>
      </c>
      <c r="D33" s="7">
        <f t="shared" si="3"/>
        <v>713.54563659864095</v>
      </c>
      <c r="E33" s="7">
        <f t="shared" si="0"/>
        <v>50</v>
      </c>
      <c r="F33" s="9">
        <f t="shared" si="1"/>
        <v>7372.3651622297712</v>
      </c>
    </row>
    <row r="34" spans="1:6" x14ac:dyDescent="0.25">
      <c r="A34" s="6">
        <v>44671</v>
      </c>
      <c r="B34" s="7">
        <f t="shared" si="5"/>
        <v>278045.88947722665</v>
      </c>
      <c r="C34" s="8">
        <f t="shared" si="2"/>
        <v>8135.9107988284122</v>
      </c>
      <c r="D34" s="7">
        <f t="shared" si="3"/>
        <v>695.11472369306659</v>
      </c>
      <c r="E34" s="7">
        <f t="shared" si="0"/>
        <v>50</v>
      </c>
      <c r="F34" s="9">
        <f t="shared" si="1"/>
        <v>7390.7960751353457</v>
      </c>
    </row>
    <row r="35" spans="1:6" x14ac:dyDescent="0.25">
      <c r="A35" s="6">
        <v>44701</v>
      </c>
      <c r="B35" s="7">
        <f t="shared" si="5"/>
        <v>270655.0934020913</v>
      </c>
      <c r="C35" s="8">
        <f t="shared" si="2"/>
        <v>8135.9107988284122</v>
      </c>
      <c r="D35" s="7">
        <f t="shared" si="3"/>
        <v>676.63773350522831</v>
      </c>
      <c r="E35" s="7">
        <f t="shared" si="0"/>
        <v>50</v>
      </c>
      <c r="F35" s="9">
        <f t="shared" si="1"/>
        <v>7409.2730653231838</v>
      </c>
    </row>
    <row r="36" spans="1:6" x14ac:dyDescent="0.25">
      <c r="A36" s="6">
        <v>44732</v>
      </c>
      <c r="B36" s="7">
        <f t="shared" si="5"/>
        <v>263245.82033676811</v>
      </c>
      <c r="C36" s="8">
        <f t="shared" si="2"/>
        <v>8135.9107988284122</v>
      </c>
      <c r="D36" s="7">
        <f t="shared" si="3"/>
        <v>658.11455084192028</v>
      </c>
      <c r="E36" s="7">
        <f t="shared" si="0"/>
        <v>50</v>
      </c>
      <c r="F36" s="9">
        <f t="shared" si="1"/>
        <v>7427.7962479864918</v>
      </c>
    </row>
    <row r="37" spans="1:6" x14ac:dyDescent="0.25">
      <c r="A37" s="6">
        <v>44762</v>
      </c>
      <c r="B37" s="7">
        <f t="shared" si="5"/>
        <v>255818.02408878162</v>
      </c>
      <c r="C37" s="8">
        <f t="shared" si="2"/>
        <v>8135.9107988284122</v>
      </c>
      <c r="D37" s="7">
        <f t="shared" si="3"/>
        <v>639.54506022195403</v>
      </c>
      <c r="E37" s="7">
        <f t="shared" si="0"/>
        <v>50</v>
      </c>
      <c r="F37" s="9">
        <f t="shared" si="1"/>
        <v>7446.3657386064579</v>
      </c>
    </row>
    <row r="38" spans="1:6" x14ac:dyDescent="0.25">
      <c r="A38" s="6">
        <v>44793</v>
      </c>
      <c r="B38" s="7">
        <f t="shared" si="5"/>
        <v>248371.65835017516</v>
      </c>
      <c r="C38" s="8">
        <f t="shared" si="2"/>
        <v>8135.9107988284122</v>
      </c>
      <c r="D38" s="7">
        <f t="shared" si="3"/>
        <v>620.92914587543794</v>
      </c>
      <c r="E38" s="7">
        <f t="shared" si="0"/>
        <v>50</v>
      </c>
      <c r="F38" s="9">
        <f t="shared" si="1"/>
        <v>7464.9816529529744</v>
      </c>
    </row>
    <row r="39" spans="1:6" x14ac:dyDescent="0.25">
      <c r="A39" s="6">
        <v>44824</v>
      </c>
      <c r="B39" s="7">
        <f t="shared" si="5"/>
        <v>240906.6766972222</v>
      </c>
      <c r="C39" s="8">
        <f t="shared" si="2"/>
        <v>8135.9107988284122</v>
      </c>
      <c r="D39" s="7">
        <f t="shared" si="3"/>
        <v>602.2666917430555</v>
      </c>
      <c r="E39" s="7">
        <f t="shared" si="0"/>
        <v>50</v>
      </c>
      <c r="F39" s="9">
        <f t="shared" si="1"/>
        <v>7483.6441070853571</v>
      </c>
    </row>
    <row r="40" spans="1:6" x14ac:dyDescent="0.25">
      <c r="A40" s="6">
        <v>44854</v>
      </c>
      <c r="B40" s="7">
        <f t="shared" si="5"/>
        <v>233423.03259013683</v>
      </c>
      <c r="C40" s="8">
        <f t="shared" si="2"/>
        <v>8135.9107988284122</v>
      </c>
      <c r="D40" s="7">
        <f t="shared" si="3"/>
        <v>583.55758147534209</v>
      </c>
      <c r="E40" s="7">
        <f t="shared" si="0"/>
        <v>50</v>
      </c>
      <c r="F40" s="9">
        <f t="shared" si="1"/>
        <v>7502.3532173530702</v>
      </c>
    </row>
    <row r="41" spans="1:6" x14ac:dyDescent="0.25">
      <c r="A41" s="6">
        <v>44885</v>
      </c>
      <c r="B41" s="7">
        <f t="shared" si="5"/>
        <v>225920.67937278375</v>
      </c>
      <c r="C41" s="8">
        <f t="shared" si="2"/>
        <v>8135.9107988284122</v>
      </c>
      <c r="D41" s="7">
        <f t="shared" si="3"/>
        <v>564.80169843195938</v>
      </c>
      <c r="E41" s="7">
        <f t="shared" si="0"/>
        <v>50</v>
      </c>
      <c r="F41" s="9">
        <f t="shared" si="1"/>
        <v>7521.109100396453</v>
      </c>
    </row>
    <row r="42" spans="1:6" x14ac:dyDescent="0.25">
      <c r="A42" s="6">
        <v>44915</v>
      </c>
      <c r="B42" s="7">
        <f t="shared" si="5"/>
        <v>218399.5702723873</v>
      </c>
      <c r="C42" s="8">
        <f t="shared" si="2"/>
        <v>8135.9107988284122</v>
      </c>
      <c r="D42" s="7">
        <f t="shared" si="3"/>
        <v>545.99892568096823</v>
      </c>
      <c r="E42" s="7">
        <f t="shared" ref="E42:E69" si="6">$E$6</f>
        <v>50</v>
      </c>
      <c r="F42" s="9">
        <f t="shared" ref="F42:F69" si="7">C42-D42-$E$6</f>
        <v>7539.9118731474437</v>
      </c>
    </row>
    <row r="43" spans="1:6" x14ac:dyDescent="0.25">
      <c r="A43" s="6">
        <v>44946</v>
      </c>
      <c r="B43" s="7">
        <f t="shared" si="5"/>
        <v>210859.65839923985</v>
      </c>
      <c r="C43" s="8">
        <f t="shared" si="2"/>
        <v>8135.9107988284122</v>
      </c>
      <c r="D43" s="7">
        <f t="shared" si="3"/>
        <v>527.14914599809958</v>
      </c>
      <c r="E43" s="7">
        <f t="shared" si="6"/>
        <v>50</v>
      </c>
      <c r="F43" s="9">
        <f t="shared" si="7"/>
        <v>7558.7616528303124</v>
      </c>
    </row>
    <row r="44" spans="1:6" x14ac:dyDescent="0.25">
      <c r="A44" s="6">
        <v>44977</v>
      </c>
      <c r="B44" s="7">
        <f t="shared" si="5"/>
        <v>203300.89674640953</v>
      </c>
      <c r="C44" s="8">
        <f t="shared" si="2"/>
        <v>8135.9107988284122</v>
      </c>
      <c r="D44" s="7">
        <f t="shared" si="3"/>
        <v>508.25224186602384</v>
      </c>
      <c r="E44" s="7">
        <f t="shared" si="6"/>
        <v>50</v>
      </c>
      <c r="F44" s="9">
        <f t="shared" si="7"/>
        <v>7577.6585569623885</v>
      </c>
    </row>
    <row r="45" spans="1:6" x14ac:dyDescent="0.25">
      <c r="A45" s="6">
        <v>45005</v>
      </c>
      <c r="B45" s="7">
        <f t="shared" si="5"/>
        <v>195723.23818944715</v>
      </c>
      <c r="C45" s="8">
        <f t="shared" si="2"/>
        <v>8135.9107988284122</v>
      </c>
      <c r="D45" s="7">
        <f t="shared" si="3"/>
        <v>489.30809547361787</v>
      </c>
      <c r="E45" s="7">
        <f t="shared" si="6"/>
        <v>50</v>
      </c>
      <c r="F45" s="9">
        <f t="shared" si="7"/>
        <v>7596.6027033547944</v>
      </c>
    </row>
    <row r="46" spans="1:6" x14ac:dyDescent="0.25">
      <c r="A46" s="6">
        <v>45036</v>
      </c>
      <c r="B46" s="7">
        <f t="shared" si="5"/>
        <v>188126.63548609236</v>
      </c>
      <c r="C46" s="8">
        <f t="shared" si="2"/>
        <v>8135.9107988284122</v>
      </c>
      <c r="D46" s="7">
        <f t="shared" si="3"/>
        <v>470.31658871523092</v>
      </c>
      <c r="E46" s="7">
        <f t="shared" si="6"/>
        <v>50</v>
      </c>
      <c r="F46" s="9">
        <f t="shared" si="7"/>
        <v>7615.5942101131814</v>
      </c>
    </row>
    <row r="47" spans="1:6" x14ac:dyDescent="0.25">
      <c r="A47" s="6">
        <v>45066</v>
      </c>
      <c r="B47" s="7">
        <f t="shared" si="5"/>
        <v>180511.04127597917</v>
      </c>
      <c r="C47" s="8">
        <f t="shared" si="2"/>
        <v>8135.9107988284122</v>
      </c>
      <c r="D47" s="7">
        <f t="shared" si="3"/>
        <v>451.27760318994791</v>
      </c>
      <c r="E47" s="7">
        <f t="shared" si="6"/>
        <v>50</v>
      </c>
      <c r="F47" s="9">
        <f t="shared" si="7"/>
        <v>7634.6331956384647</v>
      </c>
    </row>
    <row r="48" spans="1:6" x14ac:dyDescent="0.25">
      <c r="A48" s="6">
        <v>45097</v>
      </c>
      <c r="B48" s="7">
        <f t="shared" si="5"/>
        <v>172876.40808034071</v>
      </c>
      <c r="C48" s="8">
        <f t="shared" si="2"/>
        <v>8135.9107988284122</v>
      </c>
      <c r="D48" s="7">
        <f t="shared" si="3"/>
        <v>432.19102020085177</v>
      </c>
      <c r="E48" s="7">
        <f t="shared" si="6"/>
        <v>50</v>
      </c>
      <c r="F48" s="9">
        <f t="shared" si="7"/>
        <v>7653.7197786275601</v>
      </c>
    </row>
    <row r="49" spans="1:6" x14ac:dyDescent="0.25">
      <c r="A49" s="6">
        <v>45127</v>
      </c>
      <c r="B49" s="7">
        <f t="shared" si="5"/>
        <v>165222.68830171315</v>
      </c>
      <c r="C49" s="8">
        <f t="shared" si="2"/>
        <v>8135.9107988284122</v>
      </c>
      <c r="D49" s="7">
        <f t="shared" si="3"/>
        <v>413.05672075428288</v>
      </c>
      <c r="E49" s="7">
        <f t="shared" si="6"/>
        <v>50</v>
      </c>
      <c r="F49" s="9">
        <f t="shared" si="7"/>
        <v>7672.8540780741296</v>
      </c>
    </row>
    <row r="50" spans="1:6" x14ac:dyDescent="0.25">
      <c r="A50" s="6">
        <v>45158</v>
      </c>
      <c r="B50" s="7">
        <f t="shared" si="5"/>
        <v>157549.83422363902</v>
      </c>
      <c r="C50" s="8">
        <f t="shared" si="2"/>
        <v>8135.9107988284122</v>
      </c>
      <c r="D50" s="7">
        <f t="shared" si="3"/>
        <v>393.87458555909757</v>
      </c>
      <c r="E50" s="7">
        <f t="shared" si="6"/>
        <v>50</v>
      </c>
      <c r="F50" s="9">
        <f t="shared" si="7"/>
        <v>7692.0362132693144</v>
      </c>
    </row>
    <row r="51" spans="1:6" x14ac:dyDescent="0.25">
      <c r="A51" s="6">
        <v>45189</v>
      </c>
      <c r="B51" s="7">
        <f t="shared" si="5"/>
        <v>149857.7980103697</v>
      </c>
      <c r="C51" s="8">
        <f t="shared" si="2"/>
        <v>8135.9107988284122</v>
      </c>
      <c r="D51" s="7">
        <f t="shared" si="3"/>
        <v>374.64449502592424</v>
      </c>
      <c r="E51" s="7">
        <f t="shared" si="6"/>
        <v>50</v>
      </c>
      <c r="F51" s="9">
        <f t="shared" si="7"/>
        <v>7711.2663038024875</v>
      </c>
    </row>
    <row r="52" spans="1:6" x14ac:dyDescent="0.25">
      <c r="A52" s="6">
        <v>45219</v>
      </c>
      <c r="B52" s="7">
        <f t="shared" si="5"/>
        <v>142146.53170656721</v>
      </c>
      <c r="C52" s="8">
        <f t="shared" si="2"/>
        <v>8135.9107988284122</v>
      </c>
      <c r="D52" s="7">
        <f t="shared" si="3"/>
        <v>355.36632926641806</v>
      </c>
      <c r="E52" s="7">
        <f t="shared" si="6"/>
        <v>50</v>
      </c>
      <c r="F52" s="9">
        <f t="shared" si="7"/>
        <v>7730.5444695619944</v>
      </c>
    </row>
    <row r="53" spans="1:6" x14ac:dyDescent="0.25">
      <c r="A53" s="6">
        <v>45250</v>
      </c>
      <c r="B53" s="7">
        <f t="shared" si="5"/>
        <v>134415.98723700523</v>
      </c>
      <c r="C53" s="8">
        <f t="shared" si="2"/>
        <v>8135.9107988284122</v>
      </c>
      <c r="D53" s="7">
        <f t="shared" si="3"/>
        <v>336.03996809251311</v>
      </c>
      <c r="E53" s="7">
        <f t="shared" si="6"/>
        <v>50</v>
      </c>
      <c r="F53" s="9">
        <f t="shared" si="7"/>
        <v>7749.8708307358993</v>
      </c>
    </row>
    <row r="54" spans="1:6" x14ac:dyDescent="0.25">
      <c r="A54" s="6">
        <v>45280</v>
      </c>
      <c r="B54" s="7">
        <f t="shared" si="5"/>
        <v>126666.11640626933</v>
      </c>
      <c r="C54" s="8">
        <f t="shared" si="2"/>
        <v>8135.9107988284122</v>
      </c>
      <c r="D54" s="7">
        <f t="shared" si="3"/>
        <v>316.66529101567335</v>
      </c>
      <c r="E54" s="7">
        <f t="shared" si="6"/>
        <v>50</v>
      </c>
      <c r="F54" s="9">
        <f t="shared" si="7"/>
        <v>7769.2455078127387</v>
      </c>
    </row>
    <row r="55" spans="1:6" x14ac:dyDescent="0.25">
      <c r="A55" s="6">
        <v>45311</v>
      </c>
      <c r="B55" s="7">
        <f t="shared" si="5"/>
        <v>118896.87089845659</v>
      </c>
      <c r="C55" s="8">
        <f t="shared" si="2"/>
        <v>8135.9107988284122</v>
      </c>
      <c r="D55" s="7">
        <f t="shared" si="3"/>
        <v>297.24217724614147</v>
      </c>
      <c r="E55" s="7">
        <f t="shared" si="6"/>
        <v>50</v>
      </c>
      <c r="F55" s="9">
        <f t="shared" si="7"/>
        <v>7788.668621582271</v>
      </c>
    </row>
    <row r="56" spans="1:6" x14ac:dyDescent="0.25">
      <c r="A56" s="6">
        <v>45342</v>
      </c>
      <c r="B56" s="7">
        <f t="shared" si="5"/>
        <v>111108.20227687432</v>
      </c>
      <c r="C56" s="8">
        <f t="shared" si="2"/>
        <v>8135.9107988284122</v>
      </c>
      <c r="D56" s="7">
        <f t="shared" si="3"/>
        <v>277.77050569218579</v>
      </c>
      <c r="E56" s="7">
        <f t="shared" si="6"/>
        <v>50</v>
      </c>
      <c r="F56" s="9">
        <f t="shared" si="7"/>
        <v>7808.1402931362263</v>
      </c>
    </row>
    <row r="57" spans="1:6" x14ac:dyDescent="0.25">
      <c r="A57" s="6">
        <v>45371</v>
      </c>
      <c r="B57" s="7">
        <f t="shared" si="5"/>
        <v>103300.06198373809</v>
      </c>
      <c r="C57" s="8">
        <f t="shared" si="2"/>
        <v>8135.9107988284122</v>
      </c>
      <c r="D57" s="7">
        <f t="shared" si="3"/>
        <v>258.25015495934525</v>
      </c>
      <c r="E57" s="7">
        <f t="shared" si="6"/>
        <v>50</v>
      </c>
      <c r="F57" s="9">
        <f t="shared" si="7"/>
        <v>7827.6606438690669</v>
      </c>
    </row>
    <row r="58" spans="1:6" x14ac:dyDescent="0.25">
      <c r="A58" s="6">
        <v>45402</v>
      </c>
      <c r="B58" s="7">
        <f t="shared" si="5"/>
        <v>95472.401339869029</v>
      </c>
      <c r="C58" s="8">
        <f t="shared" si="2"/>
        <v>8135.9107988284122</v>
      </c>
      <c r="D58" s="7">
        <f t="shared" si="3"/>
        <v>238.68100334967258</v>
      </c>
      <c r="E58" s="7">
        <f t="shared" si="6"/>
        <v>50</v>
      </c>
      <c r="F58" s="9">
        <f t="shared" si="7"/>
        <v>7847.22979547874</v>
      </c>
    </row>
    <row r="59" spans="1:6" x14ac:dyDescent="0.25">
      <c r="A59" s="6">
        <v>45432</v>
      </c>
      <c r="B59" s="7">
        <f t="shared" si="5"/>
        <v>87625.171544390294</v>
      </c>
      <c r="C59" s="8">
        <f t="shared" si="2"/>
        <v>8135.9107988284122</v>
      </c>
      <c r="D59" s="7">
        <f t="shared" si="3"/>
        <v>219.06292886097575</v>
      </c>
      <c r="E59" s="7">
        <f t="shared" si="6"/>
        <v>50</v>
      </c>
      <c r="F59" s="9">
        <f t="shared" si="7"/>
        <v>7866.8478699674361</v>
      </c>
    </row>
    <row r="60" spans="1:6" x14ac:dyDescent="0.25">
      <c r="A60" s="6">
        <v>45463</v>
      </c>
      <c r="B60" s="7">
        <f t="shared" si="5"/>
        <v>79758.323674422863</v>
      </c>
      <c r="C60" s="8">
        <f t="shared" si="2"/>
        <v>8135.9107988284122</v>
      </c>
      <c r="D60" s="7">
        <f t="shared" si="3"/>
        <v>199.39580918605716</v>
      </c>
      <c r="E60" s="7">
        <f t="shared" si="6"/>
        <v>50</v>
      </c>
      <c r="F60" s="9">
        <f t="shared" si="7"/>
        <v>7886.5149896423554</v>
      </c>
    </row>
    <row r="61" spans="1:6" x14ac:dyDescent="0.25">
      <c r="A61" s="6">
        <v>45493</v>
      </c>
      <c r="B61" s="7">
        <f t="shared" si="5"/>
        <v>71871.80868478051</v>
      </c>
      <c r="C61" s="8">
        <f t="shared" si="2"/>
        <v>8135.9107988284122</v>
      </c>
      <c r="D61" s="7">
        <f t="shared" si="3"/>
        <v>179.67952171195128</v>
      </c>
      <c r="E61" s="7">
        <f t="shared" si="6"/>
        <v>50</v>
      </c>
      <c r="F61" s="9">
        <f t="shared" si="7"/>
        <v>7906.2312771164607</v>
      </c>
    </row>
    <row r="62" spans="1:6" x14ac:dyDescent="0.25">
      <c r="A62" s="6">
        <v>45524</v>
      </c>
      <c r="B62" s="7">
        <f t="shared" si="5"/>
        <v>63965.577407664052</v>
      </c>
      <c r="C62" s="8">
        <f t="shared" si="2"/>
        <v>8135.9107988284122</v>
      </c>
      <c r="D62" s="7">
        <f t="shared" si="3"/>
        <v>159.91394351916014</v>
      </c>
      <c r="E62" s="7">
        <f t="shared" si="6"/>
        <v>50</v>
      </c>
      <c r="F62" s="9">
        <f t="shared" si="7"/>
        <v>7925.9968553092522</v>
      </c>
    </row>
    <row r="63" spans="1:6" x14ac:dyDescent="0.25">
      <c r="A63" s="6">
        <v>45555</v>
      </c>
      <c r="B63" s="7">
        <f t="shared" si="5"/>
        <v>56039.580552354797</v>
      </c>
      <c r="C63" s="8">
        <f t="shared" si="2"/>
        <v>8135.9107988284122</v>
      </c>
      <c r="D63" s="7">
        <f t="shared" si="3"/>
        <v>140.098951380887</v>
      </c>
      <c r="E63" s="7">
        <f t="shared" si="6"/>
        <v>50</v>
      </c>
      <c r="F63" s="9">
        <f t="shared" si="7"/>
        <v>7945.811847447525</v>
      </c>
    </row>
    <row r="64" spans="1:6" x14ac:dyDescent="0.25">
      <c r="A64" s="6">
        <v>45585</v>
      </c>
      <c r="B64" s="7">
        <f t="shared" si="5"/>
        <v>48093.76870490727</v>
      </c>
      <c r="C64" s="8">
        <f t="shared" si="2"/>
        <v>8135.9107988284122</v>
      </c>
      <c r="D64" s="7">
        <f t="shared" si="3"/>
        <v>120.23442176226818</v>
      </c>
      <c r="E64" s="7">
        <f t="shared" si="6"/>
        <v>50</v>
      </c>
      <c r="F64" s="9">
        <f t="shared" si="7"/>
        <v>7965.6763770661437</v>
      </c>
    </row>
    <row r="65" spans="1:6" x14ac:dyDescent="0.25">
      <c r="A65" s="6">
        <v>45616</v>
      </c>
      <c r="B65" s="7">
        <f t="shared" si="5"/>
        <v>40128.092327841128</v>
      </c>
      <c r="C65" s="8">
        <f t="shared" si="2"/>
        <v>8135.9107988284122</v>
      </c>
      <c r="D65" s="7">
        <f t="shared" si="3"/>
        <v>100.32023081960283</v>
      </c>
      <c r="E65" s="7">
        <f t="shared" si="6"/>
        <v>50</v>
      </c>
      <c r="F65" s="9">
        <f t="shared" si="7"/>
        <v>7985.590568008809</v>
      </c>
    </row>
    <row r="66" spans="1:6" x14ac:dyDescent="0.25">
      <c r="A66" s="6">
        <v>45646</v>
      </c>
      <c r="B66" s="7">
        <f t="shared" si="5"/>
        <v>32142.501759832317</v>
      </c>
      <c r="C66" s="8">
        <f t="shared" si="2"/>
        <v>8135.9107988284122</v>
      </c>
      <c r="D66" s="7">
        <f t="shared" si="3"/>
        <v>80.356254399580791</v>
      </c>
      <c r="E66" s="7">
        <f t="shared" si="6"/>
        <v>50</v>
      </c>
      <c r="F66" s="9">
        <f t="shared" si="7"/>
        <v>8005.5545444288318</v>
      </c>
    </row>
    <row r="67" spans="1:6" x14ac:dyDescent="0.25">
      <c r="A67" s="6">
        <v>45677</v>
      </c>
      <c r="B67" s="7">
        <f t="shared" si="5"/>
        <v>24136.947215403485</v>
      </c>
      <c r="C67" s="8">
        <f t="shared" si="2"/>
        <v>8135.9107988284122</v>
      </c>
      <c r="D67" s="7">
        <f t="shared" si="3"/>
        <v>60.34236803850871</v>
      </c>
      <c r="E67" s="7">
        <f t="shared" si="6"/>
        <v>50</v>
      </c>
      <c r="F67" s="9">
        <f t="shared" si="7"/>
        <v>8025.5684307899037</v>
      </c>
    </row>
    <row r="68" spans="1:6" x14ac:dyDescent="0.25">
      <c r="A68" s="6">
        <v>45708</v>
      </c>
      <c r="B68" s="7">
        <f t="shared" si="5"/>
        <v>16111.378784613582</v>
      </c>
      <c r="C68" s="8">
        <f t="shared" si="2"/>
        <v>8135.9107988284122</v>
      </c>
      <c r="D68" s="7">
        <f t="shared" si="3"/>
        <v>40.278446961533959</v>
      </c>
      <c r="E68" s="7">
        <f t="shared" si="6"/>
        <v>50</v>
      </c>
      <c r="F68" s="9">
        <f t="shared" si="7"/>
        <v>8045.6323518668787</v>
      </c>
    </row>
    <row r="69" spans="1:6" x14ac:dyDescent="0.25">
      <c r="A69" s="6">
        <v>45736</v>
      </c>
      <c r="B69" s="7">
        <f t="shared" si="5"/>
        <v>8065.7464327467032</v>
      </c>
      <c r="C69" s="8">
        <f t="shared" si="2"/>
        <v>8135.9107988284122</v>
      </c>
      <c r="D69" s="7">
        <f t="shared" si="3"/>
        <v>20.16436608186676</v>
      </c>
      <c r="E69" s="7">
        <f t="shared" si="6"/>
        <v>50</v>
      </c>
      <c r="F69" s="9">
        <f t="shared" si="7"/>
        <v>8065.7464327465459</v>
      </c>
    </row>
    <row r="72" spans="1:6" x14ac:dyDescent="0.25">
      <c r="F72" s="1">
        <f>SUM(F10:F69)</f>
        <v>450000.00000000006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10082019</vt:lpstr>
      <vt:lpstr>20032020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2019-01-17T13:24:07Z</dcterms:created>
  <dcterms:modified xsi:type="dcterms:W3CDTF">2020-08-30T13:02:05Z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6e5f6868-b47c-4942-a85a-683990e2372b</vt:lpwstr>
  </property>
</Properties>
</file>